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DAF\DAF2-Paye\NOTES AUX GESTIONNAIRES\2019\"/>
    </mc:Choice>
  </mc:AlternateContent>
  <bookViews>
    <workbookView xWindow="0" yWindow="0" windowWidth="16380" windowHeight="8196" tabRatio="835"/>
  </bookViews>
  <sheets>
    <sheet name="modèle vierge" sheetId="6" r:id="rId1"/>
    <sheet name="Exemple" sheetId="5" r:id="rId2"/>
  </sheets>
  <definedNames>
    <definedName name="état1" localSheetId="0">#REF!</definedName>
    <definedName name="état1">#REF!</definedName>
    <definedName name="état10" localSheetId="0">#REF!</definedName>
    <definedName name="état10">#REF!</definedName>
    <definedName name="état11" localSheetId="0">#REF!</definedName>
    <definedName name="état11">#REF!</definedName>
    <definedName name="état2" localSheetId="0">#REF!</definedName>
    <definedName name="état2">#REF!</definedName>
    <definedName name="état2bis" localSheetId="0">#REF!</definedName>
    <definedName name="état2bis">#REF!</definedName>
    <definedName name="état3" localSheetId="0">#REF!</definedName>
    <definedName name="état3">#REF!</definedName>
    <definedName name="état3bis" localSheetId="0">#REF!</definedName>
    <definedName name="état3bis">#REF!</definedName>
    <definedName name="état4" localSheetId="0">#REF!</definedName>
    <definedName name="état4">#REF!</definedName>
    <definedName name="état4bis" localSheetId="0">#REF!</definedName>
    <definedName name="état4bis">#REF!</definedName>
    <definedName name="état4quater" localSheetId="0">#REF!</definedName>
    <definedName name="état4quater">#REF!</definedName>
    <definedName name="état4quinquies" localSheetId="0">#REF!</definedName>
    <definedName name="état4quinquies">#REF!</definedName>
    <definedName name="état4sexies" localSheetId="0">#REF!</definedName>
    <definedName name="état4sexies">#REF!</definedName>
    <definedName name="état4ter" localSheetId="0">#REF!</definedName>
    <definedName name="état4ter">#REF!</definedName>
    <definedName name="_xlnm.Print_Area" localSheetId="1">Exemple!$A$1:$F$62</definedName>
    <definedName name="_xlnm.Print_Area" localSheetId="0">'modèle vierge'!$A$1:$F$62</definedName>
  </definedNames>
  <calcPr calcId="162913"/>
</workbook>
</file>

<file path=xl/calcChain.xml><?xml version="1.0" encoding="utf-8"?>
<calcChain xmlns="http://schemas.openxmlformats.org/spreadsheetml/2006/main">
  <c r="F34" i="5" l="1"/>
  <c r="F34" i="6"/>
  <c r="F22" i="5" l="1"/>
  <c r="F31" i="5" s="1"/>
  <c r="H22" i="5" l="1"/>
  <c r="H21" i="5"/>
  <c r="H23" i="5"/>
  <c r="F21" i="6" l="1"/>
  <c r="H23" i="6"/>
  <c r="F22" i="6"/>
  <c r="H21" i="6"/>
  <c r="H22" i="6" s="1"/>
  <c r="B45" i="5"/>
  <c r="B45" i="6"/>
  <c r="F21" i="5"/>
  <c r="F28" i="5" s="1"/>
  <c r="F28" i="6" l="1"/>
  <c r="F23" i="6"/>
  <c r="F31" i="6"/>
  <c r="F23" i="5"/>
  <c r="F39" i="6" l="1"/>
  <c r="F39" i="5"/>
</calcChain>
</file>

<file path=xl/comments1.xml><?xml version="1.0" encoding="utf-8"?>
<comments xmlns="http://schemas.openxmlformats.org/spreadsheetml/2006/main">
  <authors>
    <author>GABRIELLE DE BEAUCOUDREY</author>
  </authors>
  <commentList>
    <comment ref="B20" authorId="0" shapeId="0">
      <text>
        <r>
          <rPr>
            <sz val="9"/>
            <color indexed="81"/>
            <rFont val="Tahoma"/>
            <family val="2"/>
          </rPr>
          <t>Indiquer l'INM de l'agent détenu au moment de sa mise en congé de formation</t>
        </r>
        <r>
          <rPr>
            <sz val="9"/>
            <color indexed="81"/>
            <rFont val="Tahoma"/>
            <charset val="1"/>
          </rPr>
          <t xml:space="preserve">
</t>
        </r>
      </text>
    </comment>
    <comment ref="B21" authorId="0" shapeId="0">
      <text>
        <r>
          <rPr>
            <sz val="9"/>
            <color indexed="81"/>
            <rFont val="Tahoma"/>
            <family val="2"/>
          </rPr>
          <t xml:space="preserve">Indiquer le traitement indiciare brut (100%) équivalent à l'INM de l'agent
</t>
        </r>
      </text>
    </comment>
    <comment ref="B22" authorId="0" shapeId="0">
      <text>
        <r>
          <rPr>
            <sz val="9"/>
            <color indexed="81"/>
            <rFont val="Tahoma"/>
            <family val="2"/>
          </rPr>
          <t xml:space="preserve">Indiquer l'indemnité de résidence (100 %) calculée en fonction de son INM si l'agent en est bénéficiaire </t>
        </r>
      </text>
    </comment>
  </commentList>
</comments>
</file>

<file path=xl/sharedStrings.xml><?xml version="1.0" encoding="utf-8"?>
<sst xmlns="http://schemas.openxmlformats.org/spreadsheetml/2006/main" count="99" uniqueCount="48">
  <si>
    <r>
      <t>Code administration :</t>
    </r>
    <r>
      <rPr>
        <sz val="11"/>
        <color rgb="FFFF0000"/>
        <rFont val="Calibri"/>
        <family val="2"/>
        <charset val="1"/>
      </rPr>
      <t>(*)</t>
    </r>
  </si>
  <si>
    <r>
      <t>Paye du mois de :</t>
    </r>
    <r>
      <rPr>
        <sz val="11"/>
        <color rgb="FFFF0000"/>
        <rFont val="Calibri"/>
        <family val="2"/>
        <charset val="1"/>
      </rPr>
      <t>(*)</t>
    </r>
  </si>
  <si>
    <r>
      <t>Programme :</t>
    </r>
    <r>
      <rPr>
        <sz val="11"/>
        <color rgb="FFFF0000"/>
        <rFont val="Calibri"/>
        <family val="2"/>
        <charset val="1"/>
      </rPr>
      <t>(*)</t>
    </r>
  </si>
  <si>
    <r>
      <t>Action - Sous-action :</t>
    </r>
    <r>
      <rPr>
        <sz val="11"/>
        <color rgb="FFFF0000"/>
        <rFont val="Calibri"/>
        <family val="2"/>
        <charset val="1"/>
      </rPr>
      <t>(*)</t>
    </r>
  </si>
  <si>
    <t>ETAT LIQUIDATIF</t>
  </si>
  <si>
    <r>
      <t>Lieu + date</t>
    </r>
    <r>
      <rPr>
        <sz val="11"/>
        <color rgb="FFFF0000"/>
        <rFont val="Calibri"/>
        <family val="2"/>
        <charset val="1"/>
      </rPr>
      <t>(*)</t>
    </r>
  </si>
  <si>
    <r>
      <t>[fonction du signataire]</t>
    </r>
    <r>
      <rPr>
        <sz val="11"/>
        <color rgb="FFFF0000"/>
        <rFont val="Calibri"/>
        <family val="2"/>
        <charset val="1"/>
      </rPr>
      <t>(*)</t>
    </r>
  </si>
  <si>
    <r>
      <t>[nom du signataire]</t>
    </r>
    <r>
      <rPr>
        <sz val="11"/>
        <color rgb="FFFF0000"/>
        <rFont val="Calibri"/>
        <family val="2"/>
        <charset val="1"/>
      </rPr>
      <t>(*)</t>
    </r>
  </si>
  <si>
    <t>(*)= champs obligatoires</t>
  </si>
  <si>
    <r>
      <t>NOM :</t>
    </r>
    <r>
      <rPr>
        <sz val="11"/>
        <color rgb="FFFF0000"/>
        <rFont val="Calibri"/>
        <family val="2"/>
        <charset val="1"/>
      </rPr>
      <t>(*)</t>
    </r>
  </si>
  <si>
    <r>
      <t>Prénom :</t>
    </r>
    <r>
      <rPr>
        <sz val="11"/>
        <color rgb="FFFF0000"/>
        <rFont val="Calibri"/>
        <family val="2"/>
        <charset val="1"/>
      </rPr>
      <t>(*)</t>
    </r>
  </si>
  <si>
    <r>
      <t>NIR :</t>
    </r>
    <r>
      <rPr>
        <sz val="11"/>
        <color rgb="FFFF0000"/>
        <rFont val="Calibri"/>
        <family val="2"/>
        <charset val="1"/>
      </rPr>
      <t>(*)</t>
    </r>
  </si>
  <si>
    <r>
      <t>n° dossier :</t>
    </r>
    <r>
      <rPr>
        <sz val="11"/>
        <color rgb="FFFF0000"/>
        <rFont val="Calibri"/>
        <family val="2"/>
        <charset val="1"/>
      </rPr>
      <t>(*)</t>
    </r>
  </si>
  <si>
    <r>
      <t>Libellé grade :</t>
    </r>
    <r>
      <rPr>
        <sz val="11"/>
        <color rgb="FFFF0000"/>
        <rFont val="Calibri"/>
        <family val="2"/>
        <charset val="1"/>
      </rPr>
      <t>(*)</t>
    </r>
  </si>
  <si>
    <r>
      <t>Date d'effet</t>
    </r>
    <r>
      <rPr>
        <b/>
        <sz val="11"/>
        <color rgb="FFFF0000"/>
        <rFont val="Calibri"/>
        <family val="2"/>
        <charset val="1"/>
      </rPr>
      <t>(*)</t>
    </r>
  </si>
  <si>
    <r>
      <t>quotité de rémunération</t>
    </r>
    <r>
      <rPr>
        <b/>
        <i/>
        <sz val="10"/>
        <color rgb="FFFF0000"/>
        <rFont val="Calibri"/>
        <family val="2"/>
        <charset val="1"/>
      </rPr>
      <t>(si nécessaire)</t>
    </r>
  </si>
  <si>
    <t>Logo DSDEN/Rectorat</t>
  </si>
  <si>
    <t>Compte PCE de l'indemnité : 641186</t>
  </si>
  <si>
    <t>Indemnité mensuelle forfaitaire (congé de formation)</t>
  </si>
  <si>
    <t>(a)</t>
  </si>
  <si>
    <t>TOTAL</t>
  </si>
  <si>
    <t>Indemnité de résidence x 85 % =</t>
  </si>
  <si>
    <t>TOTAL =</t>
  </si>
  <si>
    <t>Indemnité de résidence</t>
  </si>
  <si>
    <t>(b)</t>
  </si>
  <si>
    <t>(a1)</t>
  </si>
  <si>
    <t>(c )</t>
  </si>
  <si>
    <t>Supplément familial de traitement</t>
  </si>
  <si>
    <t>(1% de l'indemnité brute)</t>
  </si>
  <si>
    <t xml:space="preserve">BASE SECURITE SOCIALE (1) : </t>
  </si>
  <si>
    <t>Le NET A PAYER ne tien pas compte des cotisations CSG et CRDS.</t>
  </si>
  <si>
    <t>Total NET A PAYER (a+a1-b+c)</t>
  </si>
  <si>
    <t>(traitement indiciaire brut x 85%)</t>
  </si>
  <si>
    <t xml:space="preserve">Traitement indiciaire brut x 85 % = </t>
  </si>
  <si>
    <t>x</t>
  </si>
  <si>
    <t>=</t>
  </si>
  <si>
    <t>Traitement indiciaire brut</t>
  </si>
  <si>
    <t xml:space="preserve">PLAFOND </t>
  </si>
  <si>
    <t>TIB</t>
  </si>
  <si>
    <t>IR</t>
  </si>
  <si>
    <t>(1) Traitement indiciaire brut</t>
  </si>
  <si>
    <t>Décret n°2007-1470 du 15 octobre 2007 pour les titulaires</t>
  </si>
  <si>
    <t>Décret n°2007-1942 du 26 décembre 2007 pour les non titulaires</t>
  </si>
  <si>
    <t>CALCUL DE L'INDEMNITE A L'INDICE NOUVEAU MAJORE :</t>
  </si>
  <si>
    <t>MONTANT DE L'INDEMNITE A L'INDICE NOUVEAU MAJORE :</t>
  </si>
  <si>
    <r>
      <rPr>
        <b/>
        <i/>
        <u/>
        <sz val="11"/>
        <color rgb="FF000000"/>
        <rFont val="Calibri"/>
        <family val="2"/>
      </rPr>
      <t xml:space="preserve">REMARQUE </t>
    </r>
    <r>
      <rPr>
        <i/>
        <sz val="11"/>
        <color rgb="FF000000"/>
        <rFont val="Calibri"/>
        <family val="2"/>
      </rPr>
      <t>: le montant de l'indemnité ne peut excéder le traitement indiciaire brut et l'indemnité de résidence afférents à l'indice brut 650 (majoré 543) d'un agent en fonction à Paris
Soit 2 544,51 € + 76,33 € = 2 620,84 €</t>
    </r>
  </si>
  <si>
    <t>Précompte pensions civiles (11,10 %)</t>
  </si>
  <si>
    <t>11,10% du traitement indiciaire brut - taux au 01.01.20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</si>
</sst>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#,##0.00\ &quot;€&quot;;[Red]\-#,##0.00\ &quot;€&quot;"/>
    <numFmt numFmtId="43" formatCode="_-* #,##0.00\ _€_-;\-* #,##0.00\ _€_-;_-* &quot;-&quot;??\ _€_-;_-@_-"/>
    <numFmt numFmtId="164" formatCode="#,##0.00_ ;\-#,##0.00\ "/>
  </numFmts>
  <fonts count="20" x14ac:knownFonts="1">
    <font>
      <sz val="11"/>
      <color rgb="FF000000"/>
      <name val="Calibri"/>
      <family val="2"/>
      <charset val="1"/>
    </font>
    <font>
      <sz val="10"/>
      <name val="Arial"/>
      <family val="2"/>
      <charset val="1"/>
    </font>
    <font>
      <b/>
      <sz val="11"/>
      <color rgb="FF000000"/>
      <name val="Calibri"/>
      <family val="2"/>
      <charset val="1"/>
    </font>
    <font>
      <b/>
      <i/>
      <sz val="11"/>
      <color rgb="FF000000"/>
      <name val="Calibri"/>
      <family val="2"/>
      <charset val="1"/>
    </font>
    <font>
      <sz val="11"/>
      <color rgb="FFFF0000"/>
      <name val="Calibri"/>
      <family val="2"/>
      <charset val="1"/>
    </font>
    <font>
      <b/>
      <sz val="14"/>
      <color rgb="FF000000"/>
      <name val="Calibri"/>
      <family val="2"/>
      <charset val="1"/>
    </font>
    <font>
      <b/>
      <sz val="11"/>
      <color rgb="FFFF0000"/>
      <name val="Calibri"/>
      <family val="2"/>
      <charset val="1"/>
    </font>
    <font>
      <b/>
      <i/>
      <sz val="10"/>
      <color rgb="FFFF0000"/>
      <name val="Calibri"/>
      <family val="2"/>
      <charset val="1"/>
    </font>
    <font>
      <sz val="11"/>
      <name val="Calibri"/>
      <family val="2"/>
      <charset val="1"/>
    </font>
    <font>
      <sz val="11"/>
      <color rgb="FF000000"/>
      <name val="Calibri"/>
      <family val="2"/>
      <charset val="1"/>
    </font>
    <font>
      <b/>
      <u/>
      <sz val="11"/>
      <color rgb="FF000000"/>
      <name val="Calibri"/>
      <family val="2"/>
    </font>
    <font>
      <b/>
      <u/>
      <sz val="11"/>
      <color rgb="FFFF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i/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name val="Calibri"/>
      <family val="2"/>
      <charset val="1"/>
    </font>
    <font>
      <b/>
      <u/>
      <sz val="11"/>
      <name val="Calibri"/>
      <family val="2"/>
    </font>
    <font>
      <sz val="9"/>
      <color indexed="81"/>
      <name val="Tahoma"/>
      <charset val="1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9" fontId="9" fillId="0" borderId="0" applyBorder="0" applyProtection="0"/>
    <xf numFmtId="0" fontId="1" fillId="0" borderId="0"/>
    <xf numFmtId="43" fontId="9" fillId="0" borderId="0" applyFont="0" applyFill="0" applyBorder="0" applyAlignment="0" applyProtection="0"/>
  </cellStyleXfs>
  <cellXfs count="52">
    <xf numFmtId="0" fontId="0" fillId="0" borderId="0" xfId="0"/>
    <xf numFmtId="0" fontId="0" fillId="2" borderId="0" xfId="0" applyFill="1"/>
    <xf numFmtId="0" fontId="0" fillId="0" borderId="0" xfId="0" applyFill="1"/>
    <xf numFmtId="0" fontId="3" fillId="0" borderId="0" xfId="0" applyFont="1" applyFill="1" applyAlignment="1">
      <alignment horizontal="right"/>
    </xf>
    <xf numFmtId="0" fontId="5" fillId="0" borderId="0" xfId="0" applyFont="1" applyFill="1" applyAlignment="1">
      <alignment horizontal="center" vertical="center"/>
    </xf>
    <xf numFmtId="0" fontId="3" fillId="0" borderId="0" xfId="0" applyFont="1" applyFill="1"/>
    <xf numFmtId="0" fontId="0" fillId="0" borderId="0" xfId="0" applyFont="1" applyFill="1" applyAlignment="1">
      <alignment horizontal="left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/>
    <xf numFmtId="9" fontId="0" fillId="0" borderId="1" xfId="1" applyFont="1" applyFill="1" applyBorder="1" applyAlignment="1" applyProtection="1"/>
    <xf numFmtId="0" fontId="5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/>
    <xf numFmtId="0" fontId="12" fillId="0" borderId="0" xfId="0" applyFont="1" applyFill="1"/>
    <xf numFmtId="4" fontId="0" fillId="0" borderId="0" xfId="0" applyNumberFormat="1" applyFill="1" applyAlignment="1">
      <alignment horizontal="center"/>
    </xf>
    <xf numFmtId="0" fontId="0" fillId="0" borderId="0" xfId="0" applyFill="1" applyAlignment="1">
      <alignment horizontal="center"/>
    </xf>
    <xf numFmtId="0" fontId="11" fillId="0" borderId="0" xfId="0" applyFont="1" applyFill="1" applyAlignment="1">
      <alignment horizontal="left"/>
    </xf>
    <xf numFmtId="0" fontId="10" fillId="0" borderId="0" xfId="0" applyFont="1" applyFill="1" applyAlignment="1">
      <alignment horizontal="center"/>
    </xf>
    <xf numFmtId="0" fontId="12" fillId="0" borderId="0" xfId="0" applyFont="1" applyFill="1" applyAlignment="1">
      <alignment horizontal="right"/>
    </xf>
    <xf numFmtId="8" fontId="0" fillId="0" borderId="0" xfId="0" applyNumberFormat="1" applyFill="1"/>
    <xf numFmtId="43" fontId="0" fillId="0" borderId="0" xfId="3" applyFont="1" applyFill="1"/>
    <xf numFmtId="43" fontId="0" fillId="0" borderId="0" xfId="0" applyNumberFormat="1" applyFill="1"/>
    <xf numFmtId="0" fontId="10" fillId="0" borderId="0" xfId="0" applyFont="1" applyFill="1" applyAlignment="1"/>
    <xf numFmtId="0" fontId="11" fillId="0" borderId="0" xfId="0" applyFont="1" applyFill="1" applyAlignment="1"/>
    <xf numFmtId="0" fontId="0" fillId="0" borderId="2" xfId="0" applyFill="1" applyBorder="1"/>
    <xf numFmtId="0" fontId="12" fillId="0" borderId="0" xfId="0" applyFont="1" applyFill="1" applyBorder="1"/>
    <xf numFmtId="43" fontId="8" fillId="2" borderId="0" xfId="3" applyFont="1" applyFill="1"/>
    <xf numFmtId="43" fontId="8" fillId="0" borderId="0" xfId="3" applyFont="1" applyFill="1"/>
    <xf numFmtId="9" fontId="8" fillId="0" borderId="0" xfId="1" applyFont="1" applyAlignment="1">
      <alignment horizontal="center"/>
    </xf>
    <xf numFmtId="9" fontId="8" fillId="0" borderId="0" xfId="1" quotePrefix="1" applyFont="1" applyAlignment="1">
      <alignment horizontal="center"/>
    </xf>
    <xf numFmtId="164" fontId="8" fillId="0" borderId="0" xfId="0" applyNumberFormat="1" applyFont="1" applyFill="1" applyAlignment="1">
      <alignment horizontal="left"/>
    </xf>
    <xf numFmtId="43" fontId="8" fillId="2" borderId="2" xfId="3" applyFont="1" applyFill="1" applyBorder="1"/>
    <xf numFmtId="43" fontId="8" fillId="0" borderId="2" xfId="3" applyFont="1" applyFill="1" applyBorder="1"/>
    <xf numFmtId="9" fontId="8" fillId="0" borderId="2" xfId="0" applyNumberFormat="1" applyFont="1" applyFill="1" applyBorder="1" applyAlignment="1">
      <alignment horizontal="center"/>
    </xf>
    <xf numFmtId="9" fontId="8" fillId="0" borderId="2" xfId="1" quotePrefix="1" applyFont="1" applyBorder="1" applyAlignment="1">
      <alignment horizontal="center"/>
    </xf>
    <xf numFmtId="164" fontId="8" fillId="0" borderId="2" xfId="0" applyNumberFormat="1" applyFont="1" applyFill="1" applyBorder="1" applyAlignment="1">
      <alignment horizontal="left"/>
    </xf>
    <xf numFmtId="0" fontId="16" fillId="0" borderId="0" xfId="0" applyFont="1" applyFill="1" applyBorder="1"/>
    <xf numFmtId="0" fontId="16" fillId="0" borderId="0" xfId="0" applyFont="1" applyFill="1"/>
    <xf numFmtId="4" fontId="16" fillId="0" borderId="0" xfId="0" applyNumberFormat="1" applyFont="1" applyFill="1" applyBorder="1" applyAlignment="1">
      <alignment horizontal="left"/>
    </xf>
    <xf numFmtId="0" fontId="17" fillId="2" borderId="0" xfId="0" applyFont="1" applyFill="1" applyAlignment="1">
      <alignment horizontal="left"/>
    </xf>
    <xf numFmtId="164" fontId="8" fillId="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/>
    <xf numFmtId="164" fontId="12" fillId="0" borderId="0" xfId="0" applyNumberFormat="1" applyFont="1" applyFill="1" applyAlignment="1">
      <alignment horizontal="center" vertical="center"/>
    </xf>
    <xf numFmtId="0" fontId="12" fillId="0" borderId="1" xfId="0" applyFont="1" applyFill="1" applyBorder="1"/>
    <xf numFmtId="43" fontId="0" fillId="0" borderId="1" xfId="3" applyFont="1" applyFill="1" applyBorder="1" applyAlignment="1">
      <alignment horizontal="center"/>
    </xf>
    <xf numFmtId="43" fontId="13" fillId="0" borderId="1" xfId="3" applyFont="1" applyFill="1" applyBorder="1" applyAlignment="1">
      <alignment horizontal="center" vertical="center"/>
    </xf>
    <xf numFmtId="0" fontId="0" fillId="2" borderId="0" xfId="0" applyFill="1" applyAlignment="1">
      <alignment horizontal="center"/>
    </xf>
    <xf numFmtId="0" fontId="3" fillId="0" borderId="0" xfId="0" applyFont="1" applyFill="1" applyAlignment="1">
      <alignment horizontal="center"/>
    </xf>
    <xf numFmtId="0" fontId="5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wrapText="1"/>
    </xf>
  </cellXfs>
  <cellStyles count="4">
    <cellStyle name="Milliers" xfId="3" builtinId="3"/>
    <cellStyle name="Normal" xfId="0" builtinId="0"/>
    <cellStyle name="Pourcentage" xfId="1" builtinId="5"/>
    <cellStyle name="TableStyleLight1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2E75B6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966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3008430</xdr:colOff>
      <xdr:row>0</xdr:row>
      <xdr:rowOff>86235</xdr:rowOff>
    </xdr:from>
    <xdr:to>
      <xdr:col>1</xdr:col>
      <xdr:colOff>369555</xdr:colOff>
      <xdr:row>3</xdr:row>
      <xdr:rowOff>38355</xdr:rowOff>
    </xdr:to>
    <xdr:pic>
      <xdr:nvPicPr>
        <xdr:cNvPr id="2" name="Image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3008430" y="86235"/>
          <a:ext cx="1037775" cy="495045"/>
        </a:xfrm>
        <a:prstGeom prst="rect">
          <a:avLst/>
        </a:prstGeom>
        <a:ln>
          <a:noFill/>
        </a:ln>
      </xdr:spPr>
    </xdr:pic>
    <xdr:clientData/>
  </xdr:twoCellAnchor>
  <xdr:twoCellAnchor>
    <xdr:from>
      <xdr:col>2</xdr:col>
      <xdr:colOff>194731</xdr:colOff>
      <xdr:row>11</xdr:row>
      <xdr:rowOff>168276</xdr:rowOff>
    </xdr:from>
    <xdr:to>
      <xdr:col>5</xdr:col>
      <xdr:colOff>1490133</xdr:colOff>
      <xdr:row>14</xdr:row>
      <xdr:rowOff>118534</xdr:rowOff>
    </xdr:to>
    <xdr:sp macro="" textlink="">
      <xdr:nvSpPr>
        <xdr:cNvPr id="3" name="Bulle ronde 2"/>
        <xdr:cNvSpPr/>
      </xdr:nvSpPr>
      <xdr:spPr>
        <a:xfrm>
          <a:off x="4614331" y="2259543"/>
          <a:ext cx="2413002" cy="627591"/>
        </a:xfrm>
        <a:prstGeom prst="wedgeEllipseCallout">
          <a:avLst>
            <a:gd name="adj1" fmla="val -77389"/>
            <a:gd name="adj2" fmla="val 7689"/>
          </a:avLst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lang="fr-FR" sz="1000"/>
            <a:t>à adapter selon la population</a:t>
          </a:r>
          <a:r>
            <a:rPr lang="fr-FR" sz="1000" baseline="0"/>
            <a:t> / </a:t>
          </a:r>
          <a:r>
            <a:rPr lang="fr-FR" sz="1000"/>
            <a:t>service de gestion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3217980</xdr:colOff>
      <xdr:row>0</xdr:row>
      <xdr:rowOff>48135</xdr:rowOff>
    </xdr:from>
    <xdr:to>
      <xdr:col>1</xdr:col>
      <xdr:colOff>579105</xdr:colOff>
      <xdr:row>3</xdr:row>
      <xdr:rowOff>255</xdr:rowOff>
    </xdr:to>
    <xdr:pic>
      <xdr:nvPicPr>
        <xdr:cNvPr id="3" name="Image 1"/>
        <xdr:cNvPicPr/>
      </xdr:nvPicPr>
      <xdr:blipFill>
        <a:blip xmlns:r="http://schemas.openxmlformats.org/officeDocument/2006/relationships" r:embed="rId1"/>
        <a:stretch/>
      </xdr:blipFill>
      <xdr:spPr>
        <a:xfrm>
          <a:off x="3217980" y="48135"/>
          <a:ext cx="1037775" cy="495045"/>
        </a:xfrm>
        <a:prstGeom prst="rect">
          <a:avLst/>
        </a:prstGeom>
        <a:ln>
          <a:noFill/>
        </a:ln>
      </xdr:spPr>
    </xdr:pic>
    <xdr:clientData/>
  </xdr:twoCellAnchor>
  <xdr:oneCellAnchor>
    <xdr:from>
      <xdr:col>0</xdr:col>
      <xdr:colOff>2430364</xdr:colOff>
      <xdr:row>4</xdr:row>
      <xdr:rowOff>40773</xdr:rowOff>
    </xdr:from>
    <xdr:ext cx="2587824" cy="937629"/>
    <xdr:sp macro="" textlink="">
      <xdr:nvSpPr>
        <xdr:cNvPr id="4" name="Rectangle 3"/>
        <xdr:cNvSpPr/>
      </xdr:nvSpPr>
      <xdr:spPr>
        <a:xfrm>
          <a:off x="2430364" y="764673"/>
          <a:ext cx="2587824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fr-FR" sz="54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Exemple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61"/>
  <sheetViews>
    <sheetView tabSelected="1" view="pageBreakPreview" topLeftCell="A10" zoomScale="80" zoomScaleNormal="100" zoomScaleSheetLayoutView="80" workbookViewId="0">
      <selection activeCell="F34" sqref="F34"/>
    </sheetView>
  </sheetViews>
  <sheetFormatPr baseColWidth="10" defaultColWidth="8.88671875" defaultRowHeight="14.4" x14ac:dyDescent="0.3"/>
  <cols>
    <col min="1" max="1" width="53.5546875" style="2" customWidth="1"/>
    <col min="2" max="2" width="10.88671875" style="2" customWidth="1"/>
    <col min="3" max="3" width="3.88671875" style="2" customWidth="1"/>
    <col min="4" max="4" width="8.44140625" style="2" customWidth="1"/>
    <col min="5" max="5" width="3.88671875" style="2" customWidth="1"/>
    <col min="6" max="6" width="23.6640625" style="2" customWidth="1"/>
    <col min="7" max="7" width="14.33203125" style="2" customWidth="1"/>
    <col min="8" max="8" width="13.44140625" style="2" customWidth="1"/>
    <col min="9" max="16384" width="8.88671875" style="2"/>
  </cols>
  <sheetData>
    <row r="1" spans="1:11" x14ac:dyDescent="0.3">
      <c r="B1" s="48"/>
      <c r="C1" s="48"/>
      <c r="D1" s="48"/>
      <c r="E1" s="48"/>
    </row>
    <row r="2" spans="1:11" x14ac:dyDescent="0.3">
      <c r="A2" s="2" t="s">
        <v>16</v>
      </c>
      <c r="F2" s="3"/>
    </row>
    <row r="3" spans="1:11" x14ac:dyDescent="0.3">
      <c r="F3" s="3"/>
    </row>
    <row r="4" spans="1:11" x14ac:dyDescent="0.3">
      <c r="F4" s="3"/>
    </row>
    <row r="6" spans="1:11" x14ac:dyDescent="0.3">
      <c r="A6" s="2" t="s">
        <v>0</v>
      </c>
      <c r="D6" s="6" t="s">
        <v>1</v>
      </c>
    </row>
    <row r="7" spans="1:11" x14ac:dyDescent="0.3">
      <c r="A7" s="2" t="s">
        <v>2</v>
      </c>
      <c r="D7" s="2" t="s">
        <v>3</v>
      </c>
    </row>
    <row r="8" spans="1:11" x14ac:dyDescent="0.3">
      <c r="A8" s="2" t="s">
        <v>17</v>
      </c>
    </row>
    <row r="11" spans="1:11" ht="18" x14ac:dyDescent="0.3">
      <c r="A11" s="49" t="s">
        <v>4</v>
      </c>
      <c r="B11" s="49"/>
      <c r="C11" s="49"/>
      <c r="D11" s="49"/>
      <c r="E11" s="49"/>
      <c r="F11" s="49"/>
      <c r="G11" s="10"/>
      <c r="H11" s="10"/>
      <c r="I11" s="10"/>
      <c r="J11" s="10"/>
      <c r="K11" s="10"/>
    </row>
    <row r="12" spans="1:11" ht="24" customHeight="1" x14ac:dyDescent="0.3">
      <c r="A12" s="50" t="s">
        <v>18</v>
      </c>
      <c r="B12" s="50"/>
      <c r="C12" s="50"/>
      <c r="D12" s="50"/>
      <c r="E12" s="50"/>
      <c r="F12" s="50"/>
      <c r="G12" s="4"/>
      <c r="H12" s="4"/>
      <c r="I12" s="4"/>
      <c r="J12" s="10"/>
      <c r="K12" s="10"/>
    </row>
    <row r="13" spans="1:11" x14ac:dyDescent="0.3">
      <c r="A13" s="5" t="s">
        <v>41</v>
      </c>
      <c r="B13" s="5"/>
      <c r="C13" s="5"/>
      <c r="D13" s="5"/>
      <c r="E13" s="5"/>
    </row>
    <row r="14" spans="1:11" x14ac:dyDescent="0.3">
      <c r="A14" s="5" t="s">
        <v>42</v>
      </c>
      <c r="B14" s="5"/>
      <c r="C14" s="5"/>
      <c r="D14" s="5"/>
      <c r="E14" s="5"/>
    </row>
    <row r="15" spans="1:11" x14ac:dyDescent="0.3">
      <c r="A15" s="5"/>
      <c r="B15" s="5"/>
      <c r="C15" s="5"/>
      <c r="D15" s="5"/>
      <c r="E15" s="5"/>
    </row>
    <row r="16" spans="1:11" x14ac:dyDescent="0.3">
      <c r="A16" s="2" t="s">
        <v>9</v>
      </c>
      <c r="D16" s="6" t="s">
        <v>10</v>
      </c>
    </row>
    <row r="17" spans="1:14" x14ac:dyDescent="0.3">
      <c r="A17" s="2" t="s">
        <v>11</v>
      </c>
      <c r="D17" s="2" t="s">
        <v>12</v>
      </c>
    </row>
    <row r="18" spans="1:14" x14ac:dyDescent="0.3">
      <c r="A18" s="2" t="s">
        <v>13</v>
      </c>
    </row>
    <row r="19" spans="1:14" x14ac:dyDescent="0.3">
      <c r="B19" s="15"/>
    </row>
    <row r="20" spans="1:14" x14ac:dyDescent="0.3">
      <c r="A20" s="22" t="s">
        <v>43</v>
      </c>
      <c r="B20" s="39"/>
      <c r="D20" s="23"/>
      <c r="E20" s="16"/>
      <c r="G20" s="13" t="s">
        <v>37</v>
      </c>
    </row>
    <row r="21" spans="1:14" x14ac:dyDescent="0.3">
      <c r="A21" s="2" t="s">
        <v>33</v>
      </c>
      <c r="B21" s="26"/>
      <c r="C21" s="27" t="s">
        <v>34</v>
      </c>
      <c r="D21" s="28">
        <v>0.85</v>
      </c>
      <c r="E21" s="29" t="s">
        <v>35</v>
      </c>
      <c r="F21" s="30">
        <f>B21*D21</f>
        <v>0</v>
      </c>
      <c r="G21" s="44" t="s">
        <v>38</v>
      </c>
      <c r="H21" s="46">
        <f>H23/1.01</f>
        <v>2594.8910891089108</v>
      </c>
    </row>
    <row r="22" spans="1:14" x14ac:dyDescent="0.3">
      <c r="A22" s="24" t="s">
        <v>21</v>
      </c>
      <c r="B22" s="31"/>
      <c r="C22" s="32" t="s">
        <v>34</v>
      </c>
      <c r="D22" s="33">
        <v>0.85</v>
      </c>
      <c r="E22" s="34" t="s">
        <v>35</v>
      </c>
      <c r="F22" s="35">
        <f>B22*D22</f>
        <v>0</v>
      </c>
      <c r="G22" s="44" t="s">
        <v>39</v>
      </c>
      <c r="H22" s="46">
        <f>H21*0.01</f>
        <v>25.94891089108911</v>
      </c>
    </row>
    <row r="23" spans="1:14" s="13" customFormat="1" x14ac:dyDescent="0.3">
      <c r="A23" s="25" t="s">
        <v>22</v>
      </c>
      <c r="B23" s="36"/>
      <c r="C23" s="36"/>
      <c r="D23" s="37"/>
      <c r="E23" s="38"/>
      <c r="F23" s="38">
        <f>F21+F22</f>
        <v>0</v>
      </c>
      <c r="G23" s="44" t="s">
        <v>20</v>
      </c>
      <c r="H23" s="45">
        <f>2544.51+76.33</f>
        <v>2620.84</v>
      </c>
      <c r="J23" s="2"/>
      <c r="K23" s="2"/>
      <c r="L23" s="2"/>
      <c r="M23" s="2"/>
      <c r="N23" s="2"/>
    </row>
    <row r="24" spans="1:14" ht="15" customHeight="1" x14ac:dyDescent="0.3"/>
    <row r="25" spans="1:14" ht="45" customHeight="1" x14ac:dyDescent="0.3">
      <c r="A25" s="51" t="s">
        <v>45</v>
      </c>
      <c r="B25" s="51"/>
      <c r="C25" s="51"/>
      <c r="D25" s="51"/>
      <c r="E25" s="51"/>
      <c r="F25" s="51"/>
    </row>
    <row r="26" spans="1:14" x14ac:dyDescent="0.3">
      <c r="G26" s="20"/>
      <c r="J26" s="13"/>
      <c r="K26" s="13"/>
      <c r="L26" s="13"/>
      <c r="M26" s="13"/>
      <c r="N26" s="13"/>
    </row>
    <row r="27" spans="1:14" x14ac:dyDescent="0.3">
      <c r="A27" s="22" t="s">
        <v>44</v>
      </c>
      <c r="B27" s="39"/>
      <c r="C27" s="17"/>
      <c r="E27" s="16"/>
    </row>
    <row r="28" spans="1:14" x14ac:dyDescent="0.3">
      <c r="A28" s="2" t="s">
        <v>36</v>
      </c>
      <c r="B28" s="2" t="s">
        <v>19</v>
      </c>
      <c r="F28" s="14">
        <f>IF(AND(F21&gt;=H23,F22=0),H23,IF(AND(F21&gt;=H23,F22&lt;&gt;0),H21,IF(AND(F21&lt;=H23,F22=0),F21,IF(AND((F21-F22)&lt;=H23,F22&lt;&gt;0),F21,"A voir"))))</f>
        <v>0</v>
      </c>
    </row>
    <row r="29" spans="1:14" x14ac:dyDescent="0.3">
      <c r="A29" s="2" t="s">
        <v>32</v>
      </c>
      <c r="F29" s="41"/>
      <c r="G29" s="21"/>
    </row>
    <row r="30" spans="1:14" x14ac:dyDescent="0.3">
      <c r="F30" s="41"/>
      <c r="G30" s="21"/>
    </row>
    <row r="31" spans="1:14" x14ac:dyDescent="0.3">
      <c r="A31" s="2" t="s">
        <v>23</v>
      </c>
      <c r="B31" s="2" t="s">
        <v>25</v>
      </c>
      <c r="F31" s="14">
        <f>IF(F22&gt;=H22,H22,F22)</f>
        <v>0</v>
      </c>
    </row>
    <row r="32" spans="1:14" x14ac:dyDescent="0.3">
      <c r="A32" s="2" t="s">
        <v>28</v>
      </c>
      <c r="F32" s="42"/>
      <c r="M32" s="21"/>
    </row>
    <row r="34" spans="1:8" x14ac:dyDescent="0.3">
      <c r="A34" s="2" t="s">
        <v>46</v>
      </c>
      <c r="B34" s="2" t="s">
        <v>24</v>
      </c>
      <c r="F34" s="40">
        <f>11.1%*B21</f>
        <v>0</v>
      </c>
      <c r="H34" s="21"/>
    </row>
    <row r="35" spans="1:8" x14ac:dyDescent="0.3">
      <c r="A35" s="2" t="s">
        <v>47</v>
      </c>
    </row>
    <row r="37" spans="1:8" x14ac:dyDescent="0.3">
      <c r="A37" s="2" t="s">
        <v>27</v>
      </c>
      <c r="B37" s="2" t="s">
        <v>26</v>
      </c>
      <c r="F37" s="1"/>
    </row>
    <row r="38" spans="1:8" x14ac:dyDescent="0.3">
      <c r="F38" s="24"/>
    </row>
    <row r="39" spans="1:8" x14ac:dyDescent="0.3">
      <c r="A39" s="18" t="s">
        <v>31</v>
      </c>
      <c r="F39" s="43">
        <f>F28+F31-F34+F37</f>
        <v>0</v>
      </c>
    </row>
    <row r="45" spans="1:8" x14ac:dyDescent="0.3">
      <c r="A45" s="2" t="s">
        <v>29</v>
      </c>
      <c r="B45" s="21">
        <f>B21</f>
        <v>0</v>
      </c>
      <c r="C45" s="19"/>
    </row>
    <row r="46" spans="1:8" x14ac:dyDescent="0.3">
      <c r="A46" s="2" t="s">
        <v>40</v>
      </c>
    </row>
    <row r="47" spans="1:8" hidden="1" x14ac:dyDescent="0.3"/>
    <row r="48" spans="1:8" hidden="1" x14ac:dyDescent="0.3"/>
    <row r="49" spans="1:11" hidden="1" x14ac:dyDescent="0.3"/>
    <row r="50" spans="1:11" hidden="1" x14ac:dyDescent="0.3"/>
    <row r="51" spans="1:11" hidden="1" x14ac:dyDescent="0.3"/>
    <row r="52" spans="1:11" ht="42.6" hidden="1" x14ac:dyDescent="0.3">
      <c r="A52" s="7" t="s">
        <v>14</v>
      </c>
      <c r="B52" s="7"/>
      <c r="C52" s="7"/>
      <c r="D52" s="7"/>
      <c r="E52" s="7"/>
      <c r="F52" s="7" t="s">
        <v>15</v>
      </c>
      <c r="G52" s="11"/>
      <c r="H52" s="11"/>
      <c r="I52" s="11"/>
      <c r="J52" s="11"/>
      <c r="K52" s="11"/>
    </row>
    <row r="53" spans="1:11" ht="30.75" hidden="1" customHeight="1" x14ac:dyDescent="0.3">
      <c r="A53" s="8"/>
      <c r="B53" s="8"/>
      <c r="C53" s="8"/>
      <c r="D53" s="8"/>
      <c r="E53" s="8"/>
      <c r="F53" s="9"/>
    </row>
    <row r="54" spans="1:11" x14ac:dyDescent="0.3">
      <c r="A54" s="2" t="s">
        <v>30</v>
      </c>
    </row>
    <row r="55" spans="1:11" x14ac:dyDescent="0.3">
      <c r="F55" s="2" t="s">
        <v>5</v>
      </c>
    </row>
    <row r="57" spans="1:11" x14ac:dyDescent="0.3">
      <c r="F57" s="2" t="s">
        <v>6</v>
      </c>
    </row>
    <row r="60" spans="1:11" x14ac:dyDescent="0.3">
      <c r="F60" s="2" t="s">
        <v>7</v>
      </c>
    </row>
    <row r="61" spans="1:11" x14ac:dyDescent="0.3">
      <c r="A61" s="12" t="s">
        <v>8</v>
      </c>
      <c r="B61" s="12"/>
      <c r="C61" s="12"/>
      <c r="D61" s="12"/>
      <c r="E61" s="12"/>
    </row>
  </sheetData>
  <mergeCells count="4">
    <mergeCell ref="B1:E1"/>
    <mergeCell ref="A11:F11"/>
    <mergeCell ref="A12:F12"/>
    <mergeCell ref="A25:F25"/>
  </mergeCells>
  <printOptions horizontalCentered="1"/>
  <pageMargins left="0.23622047244094491" right="0.23622047244094491" top="0.62" bottom="0.72" header="0.51181102362204722" footer="0.51181102362204722"/>
  <pageSetup paperSize="9" scale="88" firstPageNumber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O61"/>
  <sheetViews>
    <sheetView view="pageBreakPreview" topLeftCell="A7" zoomScale="80" zoomScaleNormal="100" zoomScaleSheetLayoutView="80" workbookViewId="0">
      <selection activeCell="H28" sqref="H28"/>
    </sheetView>
  </sheetViews>
  <sheetFormatPr baseColWidth="10" defaultColWidth="8.88671875" defaultRowHeight="14.4" x14ac:dyDescent="0.3"/>
  <cols>
    <col min="1" max="1" width="53.5546875" style="2" customWidth="1"/>
    <col min="2" max="2" width="10.88671875" style="2" customWidth="1"/>
    <col min="3" max="3" width="3.88671875" style="2" customWidth="1"/>
    <col min="4" max="4" width="8.44140625" style="2" customWidth="1"/>
    <col min="5" max="5" width="3.88671875" style="2" customWidth="1"/>
    <col min="6" max="6" width="23.6640625" style="2" customWidth="1"/>
    <col min="7" max="7" width="19.6640625" style="2"/>
    <col min="8" max="8" width="13.33203125" style="2"/>
    <col min="9" max="1028" width="11.44140625" style="2"/>
    <col min="1029" max="16384" width="8.88671875" style="2"/>
  </cols>
  <sheetData>
    <row r="1" spans="1:12" x14ac:dyDescent="0.3">
      <c r="B1" s="48"/>
      <c r="C1" s="48"/>
      <c r="D1" s="48"/>
      <c r="E1" s="48"/>
    </row>
    <row r="2" spans="1:12" x14ac:dyDescent="0.3">
      <c r="A2" s="2" t="s">
        <v>16</v>
      </c>
      <c r="F2" s="3"/>
    </row>
    <row r="3" spans="1:12" x14ac:dyDescent="0.3">
      <c r="F3" s="3"/>
    </row>
    <row r="4" spans="1:12" x14ac:dyDescent="0.3">
      <c r="F4" s="3"/>
    </row>
    <row r="6" spans="1:12" x14ac:dyDescent="0.3">
      <c r="A6" s="2" t="s">
        <v>0</v>
      </c>
      <c r="F6" s="6" t="s">
        <v>1</v>
      </c>
    </row>
    <row r="7" spans="1:12" x14ac:dyDescent="0.3">
      <c r="A7" s="2" t="s">
        <v>2</v>
      </c>
      <c r="F7" s="2" t="s">
        <v>3</v>
      </c>
    </row>
    <row r="8" spans="1:12" x14ac:dyDescent="0.3">
      <c r="A8" s="2" t="s">
        <v>17</v>
      </c>
    </row>
    <row r="11" spans="1:12" ht="18" x14ac:dyDescent="0.3">
      <c r="A11" s="49" t="s">
        <v>4</v>
      </c>
      <c r="B11" s="49"/>
      <c r="C11" s="49"/>
      <c r="D11" s="49"/>
      <c r="E11" s="49"/>
      <c r="F11" s="49"/>
      <c r="G11" s="10"/>
      <c r="H11" s="10"/>
      <c r="I11" s="10"/>
      <c r="J11" s="10"/>
      <c r="K11" s="10"/>
      <c r="L11" s="10"/>
    </row>
    <row r="12" spans="1:12" ht="24" customHeight="1" x14ac:dyDescent="0.3">
      <c r="A12" s="50" t="s">
        <v>18</v>
      </c>
      <c r="B12" s="50"/>
      <c r="C12" s="50"/>
      <c r="D12" s="50"/>
      <c r="E12" s="50"/>
      <c r="F12" s="50"/>
      <c r="G12" s="4"/>
      <c r="H12" s="4"/>
      <c r="I12" s="4"/>
      <c r="J12" s="4"/>
      <c r="K12" s="10"/>
      <c r="L12" s="10"/>
    </row>
    <row r="13" spans="1:12" x14ac:dyDescent="0.3">
      <c r="A13" s="5" t="s">
        <v>41</v>
      </c>
      <c r="B13" s="5"/>
      <c r="C13" s="5"/>
      <c r="D13" s="5"/>
      <c r="E13" s="5"/>
    </row>
    <row r="14" spans="1:12" x14ac:dyDescent="0.3">
      <c r="A14" s="5"/>
      <c r="B14" s="5"/>
      <c r="C14" s="5"/>
      <c r="D14" s="5"/>
      <c r="E14" s="5"/>
    </row>
    <row r="15" spans="1:12" x14ac:dyDescent="0.3">
      <c r="A15" s="5"/>
      <c r="B15" s="5"/>
      <c r="C15" s="5"/>
      <c r="D15" s="5"/>
      <c r="E15" s="5"/>
    </row>
    <row r="16" spans="1:12" x14ac:dyDescent="0.3">
      <c r="A16" s="2" t="s">
        <v>9</v>
      </c>
      <c r="F16" s="6" t="s">
        <v>10</v>
      </c>
    </row>
    <row r="17" spans="1:15" x14ac:dyDescent="0.3">
      <c r="A17" s="2" t="s">
        <v>11</v>
      </c>
      <c r="F17" s="2" t="s">
        <v>12</v>
      </c>
    </row>
    <row r="18" spans="1:15" x14ac:dyDescent="0.3">
      <c r="A18" s="2" t="s">
        <v>13</v>
      </c>
    </row>
    <row r="19" spans="1:15" x14ac:dyDescent="0.3">
      <c r="B19" s="15"/>
    </row>
    <row r="20" spans="1:15" x14ac:dyDescent="0.3">
      <c r="A20" s="22" t="s">
        <v>43</v>
      </c>
      <c r="B20" s="39">
        <v>664</v>
      </c>
      <c r="D20" s="23"/>
      <c r="E20" s="16"/>
      <c r="G20" s="13" t="s">
        <v>37</v>
      </c>
    </row>
    <row r="21" spans="1:15" x14ac:dyDescent="0.3">
      <c r="A21" s="2" t="s">
        <v>33</v>
      </c>
      <c r="B21" s="26">
        <v>3111.52</v>
      </c>
      <c r="C21" s="27" t="s">
        <v>34</v>
      </c>
      <c r="D21" s="28">
        <v>0.85</v>
      </c>
      <c r="E21" s="29" t="s">
        <v>35</v>
      </c>
      <c r="F21" s="30">
        <f>B21*D21</f>
        <v>2644.7919999999999</v>
      </c>
      <c r="G21" s="44" t="s">
        <v>38</v>
      </c>
      <c r="H21" s="46">
        <f>H23/1.01</f>
        <v>2594.8910891089108</v>
      </c>
    </row>
    <row r="22" spans="1:15" x14ac:dyDescent="0.3">
      <c r="A22" s="24" t="s">
        <v>21</v>
      </c>
      <c r="B22" s="31">
        <v>31.11</v>
      </c>
      <c r="C22" s="32" t="s">
        <v>34</v>
      </c>
      <c r="D22" s="33">
        <v>0.85</v>
      </c>
      <c r="E22" s="34" t="s">
        <v>35</v>
      </c>
      <c r="F22" s="35">
        <f>B22*D22</f>
        <v>26.4435</v>
      </c>
      <c r="G22" s="44" t="s">
        <v>39</v>
      </c>
      <c r="H22" s="46">
        <f>H21*0.01</f>
        <v>25.94891089108911</v>
      </c>
    </row>
    <row r="23" spans="1:15" s="13" customFormat="1" x14ac:dyDescent="0.3">
      <c r="A23" s="25" t="s">
        <v>22</v>
      </c>
      <c r="B23" s="36"/>
      <c r="C23" s="36"/>
      <c r="D23" s="37"/>
      <c r="E23" s="38"/>
      <c r="F23" s="38">
        <f>F21+F22</f>
        <v>2671.2354999999998</v>
      </c>
      <c r="G23" s="44" t="s">
        <v>20</v>
      </c>
      <c r="H23" s="45">
        <f>2544.51+76.33</f>
        <v>2620.84</v>
      </c>
      <c r="K23" s="2"/>
      <c r="L23" s="2"/>
      <c r="M23" s="2"/>
      <c r="N23" s="2"/>
      <c r="O23" s="2"/>
    </row>
    <row r="24" spans="1:15" ht="15" customHeight="1" x14ac:dyDescent="0.3"/>
    <row r="25" spans="1:15" ht="45" customHeight="1" x14ac:dyDescent="0.3">
      <c r="A25" s="51" t="s">
        <v>45</v>
      </c>
      <c r="B25" s="51"/>
      <c r="C25" s="51"/>
      <c r="D25" s="51"/>
      <c r="E25" s="51"/>
      <c r="F25" s="51"/>
    </row>
    <row r="26" spans="1:15" x14ac:dyDescent="0.3">
      <c r="H26" s="20"/>
      <c r="K26" s="13"/>
      <c r="L26" s="13"/>
      <c r="M26" s="13"/>
      <c r="N26" s="13"/>
      <c r="O26" s="13"/>
    </row>
    <row r="27" spans="1:15" x14ac:dyDescent="0.3">
      <c r="A27" s="22" t="s">
        <v>44</v>
      </c>
      <c r="B27" s="39">
        <v>543</v>
      </c>
      <c r="C27" s="17"/>
      <c r="E27" s="16"/>
    </row>
    <row r="28" spans="1:15" x14ac:dyDescent="0.3">
      <c r="A28" s="2" t="s">
        <v>36</v>
      </c>
      <c r="B28" s="2" t="s">
        <v>19</v>
      </c>
      <c r="F28" s="14">
        <f>IF(AND(F21&gt;=H23,F22=0),H23,IF(AND(F21&gt;=H23,F22&lt;&gt;0),H21,IF(AND(F21&lt;=H23,F22=0),F21,IF(AND((F21-F22)&lt;=H23,F22&lt;&gt;0),F21,"A voir"))))</f>
        <v>2594.8910891089108</v>
      </c>
    </row>
    <row r="29" spans="1:15" x14ac:dyDescent="0.3">
      <c r="A29" s="2" t="s">
        <v>32</v>
      </c>
      <c r="F29" s="41"/>
      <c r="G29" s="14"/>
      <c r="H29" s="21"/>
    </row>
    <row r="30" spans="1:15" x14ac:dyDescent="0.3">
      <c r="F30" s="41"/>
      <c r="H30" s="21"/>
    </row>
    <row r="31" spans="1:15" x14ac:dyDescent="0.3">
      <c r="A31" s="2" t="s">
        <v>23</v>
      </c>
      <c r="B31" s="2" t="s">
        <v>25</v>
      </c>
      <c r="F31" s="14">
        <f>IF(F22&gt;=H22,H22,F22)</f>
        <v>25.94891089108911</v>
      </c>
    </row>
    <row r="32" spans="1:15" x14ac:dyDescent="0.3">
      <c r="A32" s="2" t="s">
        <v>28</v>
      </c>
      <c r="F32" s="42"/>
      <c r="N32" s="21"/>
    </row>
    <row r="34" spans="1:9" x14ac:dyDescent="0.3">
      <c r="A34" s="2" t="s">
        <v>46</v>
      </c>
      <c r="B34" s="2" t="s">
        <v>24</v>
      </c>
      <c r="F34" s="40">
        <f>11.1%*B21</f>
        <v>345.37871999999999</v>
      </c>
      <c r="I34" s="21"/>
    </row>
    <row r="35" spans="1:9" x14ac:dyDescent="0.3">
      <c r="A35" s="2" t="s">
        <v>47</v>
      </c>
    </row>
    <row r="37" spans="1:9" x14ac:dyDescent="0.3">
      <c r="A37" s="2" t="s">
        <v>27</v>
      </c>
      <c r="B37" s="2" t="s">
        <v>26</v>
      </c>
      <c r="F37" s="47">
        <v>2.29</v>
      </c>
    </row>
    <row r="38" spans="1:9" x14ac:dyDescent="0.3">
      <c r="F38" s="24"/>
    </row>
    <row r="39" spans="1:9" x14ac:dyDescent="0.3">
      <c r="A39" s="18" t="s">
        <v>31</v>
      </c>
      <c r="F39" s="43">
        <f>F28+F31-F34+F37</f>
        <v>2277.75128</v>
      </c>
    </row>
    <row r="45" spans="1:9" x14ac:dyDescent="0.3">
      <c r="A45" s="2" t="s">
        <v>29</v>
      </c>
      <c r="B45" s="21">
        <f>B21</f>
        <v>3111.52</v>
      </c>
      <c r="C45" s="19"/>
    </row>
    <row r="46" spans="1:9" x14ac:dyDescent="0.3">
      <c r="A46" s="2" t="s">
        <v>40</v>
      </c>
    </row>
    <row r="47" spans="1:9" hidden="1" x14ac:dyDescent="0.3"/>
    <row r="48" spans="1:9" hidden="1" x14ac:dyDescent="0.3"/>
    <row r="49" spans="1:12" hidden="1" x14ac:dyDescent="0.3"/>
    <row r="50" spans="1:12" hidden="1" x14ac:dyDescent="0.3"/>
    <row r="51" spans="1:12" hidden="1" x14ac:dyDescent="0.3"/>
    <row r="52" spans="1:12" ht="42.6" hidden="1" x14ac:dyDescent="0.3">
      <c r="A52" s="7" t="s">
        <v>14</v>
      </c>
      <c r="B52" s="7"/>
      <c r="C52" s="7"/>
      <c r="D52" s="7"/>
      <c r="E52" s="7"/>
      <c r="F52" s="7" t="s">
        <v>15</v>
      </c>
      <c r="G52" s="11"/>
      <c r="H52" s="11"/>
      <c r="I52" s="11"/>
      <c r="J52" s="11"/>
      <c r="K52" s="11"/>
      <c r="L52" s="11"/>
    </row>
    <row r="53" spans="1:12" ht="30.75" hidden="1" customHeight="1" x14ac:dyDescent="0.3">
      <c r="A53" s="8"/>
      <c r="B53" s="8"/>
      <c r="C53" s="8"/>
      <c r="D53" s="8"/>
      <c r="E53" s="8"/>
      <c r="F53" s="9"/>
    </row>
    <row r="54" spans="1:12" x14ac:dyDescent="0.3">
      <c r="A54" s="2" t="s">
        <v>30</v>
      </c>
    </row>
    <row r="55" spans="1:12" x14ac:dyDescent="0.3">
      <c r="F55" s="2" t="s">
        <v>5</v>
      </c>
    </row>
    <row r="57" spans="1:12" x14ac:dyDescent="0.3">
      <c r="F57" s="2" t="s">
        <v>6</v>
      </c>
    </row>
    <row r="60" spans="1:12" x14ac:dyDescent="0.3">
      <c r="F60" s="2" t="s">
        <v>7</v>
      </c>
    </row>
    <row r="61" spans="1:12" x14ac:dyDescent="0.3">
      <c r="A61" s="12" t="s">
        <v>8</v>
      </c>
      <c r="B61" s="12"/>
      <c r="C61" s="12"/>
      <c r="D61" s="12"/>
      <c r="E61" s="12"/>
    </row>
  </sheetData>
  <mergeCells count="4">
    <mergeCell ref="B1:E1"/>
    <mergeCell ref="A11:F11"/>
    <mergeCell ref="A12:F12"/>
    <mergeCell ref="A25:F25"/>
  </mergeCells>
  <printOptions horizontalCentered="1"/>
  <pageMargins left="0.23622047244094491" right="0.23622047244094491" top="0.62" bottom="0.72" header="0.51181102362204722" footer="0.51181102362204722"/>
  <pageSetup paperSize="9" scale="88" firstPageNumber="0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2</vt:i4>
      </vt:variant>
      <vt:variant>
        <vt:lpstr>Plages nommées</vt:lpstr>
      </vt:variant>
      <vt:variant>
        <vt:i4>2</vt:i4>
      </vt:variant>
    </vt:vector>
  </HeadingPairs>
  <TitlesOfParts>
    <vt:vector size="4" baseType="lpstr">
      <vt:lpstr>modèle vierge</vt:lpstr>
      <vt:lpstr>Exemple</vt:lpstr>
      <vt:lpstr>Exemple!Zone_d_impression</vt:lpstr>
      <vt:lpstr>'modèle vierge'!Zone_d_impression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MGuillaumin</dc:creator>
  <cp:lastModifiedBy>GABRIELLE DE BEAUCOUDREY</cp:lastModifiedBy>
  <cp:revision>0</cp:revision>
  <cp:lastPrinted>2019-07-17T08:17:20Z</cp:lastPrinted>
  <dcterms:created xsi:type="dcterms:W3CDTF">2018-07-05T09:35:52Z</dcterms:created>
  <dcterms:modified xsi:type="dcterms:W3CDTF">2020-01-14T16:28:36Z</dcterms:modified>
  <dc:language>fr-FR</dc:language>
</cp:coreProperties>
</file>