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S:\DAF\DAF2-Paye\COTISATIONS\"/>
    </mc:Choice>
  </mc:AlternateContent>
  <bookViews>
    <workbookView xWindow="0" yWindow="0" windowWidth="28800" windowHeight="11385"/>
  </bookViews>
  <sheets>
    <sheet name="Feuil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Q134" i="1" l="1"/>
  <c r="P134" i="1"/>
  <c r="L134" i="1"/>
  <c r="I134" i="1"/>
  <c r="H134" i="1"/>
  <c r="G134" i="1"/>
  <c r="F134" i="1"/>
  <c r="Q131" i="1"/>
  <c r="P131" i="1"/>
  <c r="L131" i="1"/>
  <c r="H131" i="1"/>
  <c r="G131" i="1"/>
  <c r="I131" i="1" s="1"/>
  <c r="F131" i="1"/>
  <c r="Q128" i="1"/>
  <c r="P128" i="1"/>
  <c r="L128" i="1"/>
  <c r="H128" i="1"/>
  <c r="K128" i="1" s="1"/>
  <c r="G128" i="1"/>
  <c r="I128" i="1" s="1"/>
  <c r="F128" i="1"/>
  <c r="Q126" i="1"/>
  <c r="P126" i="1"/>
  <c r="L126" i="1"/>
  <c r="H126" i="1"/>
  <c r="G126" i="1"/>
  <c r="I126" i="1" s="1"/>
  <c r="F126" i="1"/>
  <c r="Q127" i="1"/>
  <c r="P127" i="1"/>
  <c r="L127" i="1"/>
  <c r="H127" i="1"/>
  <c r="G127" i="1"/>
  <c r="I127" i="1" s="1"/>
  <c r="F127" i="1"/>
  <c r="Q123" i="1"/>
  <c r="P123" i="1"/>
  <c r="L123" i="1"/>
  <c r="H123" i="1"/>
  <c r="G123" i="1"/>
  <c r="I123" i="1" s="1"/>
  <c r="F123" i="1"/>
  <c r="Q124" i="1"/>
  <c r="P124" i="1"/>
  <c r="L124" i="1"/>
  <c r="H124" i="1"/>
  <c r="G124" i="1"/>
  <c r="I124" i="1" s="1"/>
  <c r="F124" i="1"/>
  <c r="Q122" i="1"/>
  <c r="P122" i="1"/>
  <c r="L122" i="1"/>
  <c r="H122" i="1"/>
  <c r="G122" i="1"/>
  <c r="I122" i="1" s="1"/>
  <c r="F122" i="1"/>
  <c r="Q120" i="1"/>
  <c r="P120" i="1"/>
  <c r="L120" i="1"/>
  <c r="H120" i="1"/>
  <c r="G120" i="1"/>
  <c r="I120" i="1" s="1"/>
  <c r="F120" i="1"/>
  <c r="Q119" i="1"/>
  <c r="P119" i="1"/>
  <c r="L119" i="1"/>
  <c r="H119" i="1"/>
  <c r="G119" i="1"/>
  <c r="I119" i="1" s="1"/>
  <c r="F119" i="1"/>
  <c r="Q117" i="1"/>
  <c r="P117" i="1"/>
  <c r="L117" i="1"/>
  <c r="H117" i="1"/>
  <c r="G117" i="1"/>
  <c r="I117" i="1" s="1"/>
  <c r="F117" i="1"/>
  <c r="Q114" i="1"/>
  <c r="P114" i="1"/>
  <c r="L114" i="1"/>
  <c r="H114" i="1"/>
  <c r="G114" i="1"/>
  <c r="I114" i="1" s="1"/>
  <c r="F114" i="1"/>
  <c r="Q112" i="1"/>
  <c r="P112" i="1"/>
  <c r="L112" i="1"/>
  <c r="H112" i="1"/>
  <c r="G112" i="1"/>
  <c r="I112" i="1" s="1"/>
  <c r="F112" i="1"/>
  <c r="Q107" i="1"/>
  <c r="P107" i="1"/>
  <c r="L107" i="1"/>
  <c r="H107" i="1"/>
  <c r="G107" i="1"/>
  <c r="I107" i="1" s="1"/>
  <c r="F107" i="1"/>
  <c r="Q105" i="1"/>
  <c r="P105" i="1"/>
  <c r="L105" i="1"/>
  <c r="H105" i="1"/>
  <c r="G105" i="1"/>
  <c r="I105" i="1" s="1"/>
  <c r="F105" i="1"/>
  <c r="Q110" i="1"/>
  <c r="P110" i="1"/>
  <c r="L110" i="1"/>
  <c r="H110" i="1"/>
  <c r="G110" i="1"/>
  <c r="I110" i="1" s="1"/>
  <c r="F110" i="1"/>
  <c r="Q102" i="1"/>
  <c r="P102" i="1"/>
  <c r="L102" i="1"/>
  <c r="H102" i="1"/>
  <c r="G102" i="1"/>
  <c r="I102" i="1" s="1"/>
  <c r="F102" i="1"/>
  <c r="Q98" i="1"/>
  <c r="P98" i="1"/>
  <c r="L98" i="1"/>
  <c r="H98" i="1"/>
  <c r="G98" i="1"/>
  <c r="I98" i="1" s="1"/>
  <c r="F98" i="1"/>
  <c r="Q130" i="1"/>
  <c r="P130" i="1"/>
  <c r="L130" i="1"/>
  <c r="H130" i="1"/>
  <c r="G130" i="1"/>
  <c r="I130" i="1" s="1"/>
  <c r="F130" i="1"/>
  <c r="H135" i="1"/>
  <c r="M127" i="1" l="1"/>
  <c r="M134" i="1"/>
  <c r="K126" i="1"/>
  <c r="K127" i="1"/>
  <c r="N127" i="1" s="1"/>
  <c r="K134" i="1"/>
  <c r="N134" i="1"/>
  <c r="J134" i="1"/>
  <c r="K131" i="1"/>
  <c r="M131" i="1"/>
  <c r="J131" i="1"/>
  <c r="O131" i="1" s="1"/>
  <c r="M128" i="1"/>
  <c r="N128" i="1" s="1"/>
  <c r="J128" i="1"/>
  <c r="O128" i="1" s="1"/>
  <c r="M126" i="1"/>
  <c r="J126" i="1"/>
  <c r="J127" i="1"/>
  <c r="O127" i="1" s="1"/>
  <c r="K117" i="1"/>
  <c r="K120" i="1"/>
  <c r="M123" i="1"/>
  <c r="J124" i="1"/>
  <c r="K123" i="1"/>
  <c r="J123" i="1"/>
  <c r="O123" i="1" s="1"/>
  <c r="M124" i="1"/>
  <c r="K124" i="1"/>
  <c r="M122" i="1"/>
  <c r="K122" i="1"/>
  <c r="J122" i="1"/>
  <c r="M120" i="1"/>
  <c r="J120" i="1"/>
  <c r="M119" i="1"/>
  <c r="K119" i="1"/>
  <c r="J119" i="1"/>
  <c r="M117" i="1"/>
  <c r="N117" i="1" s="1"/>
  <c r="M114" i="1"/>
  <c r="J117" i="1"/>
  <c r="M107" i="1"/>
  <c r="K112" i="1"/>
  <c r="K114" i="1"/>
  <c r="J114" i="1"/>
  <c r="J102" i="1"/>
  <c r="K107" i="1"/>
  <c r="M112" i="1"/>
  <c r="J112" i="1"/>
  <c r="J107" i="1"/>
  <c r="K105" i="1"/>
  <c r="M105" i="1"/>
  <c r="J105" i="1"/>
  <c r="K110" i="1"/>
  <c r="M110" i="1"/>
  <c r="J110" i="1"/>
  <c r="M102" i="1"/>
  <c r="K102" i="1"/>
  <c r="K98" i="1"/>
  <c r="M98" i="1"/>
  <c r="J98" i="1"/>
  <c r="M130" i="1"/>
  <c r="K130" i="1"/>
  <c r="J130" i="1"/>
  <c r="L113" i="1"/>
  <c r="H113" i="1"/>
  <c r="G113" i="1"/>
  <c r="I113" i="1" s="1"/>
  <c r="F113" i="1"/>
  <c r="N126" i="1" l="1"/>
  <c r="O124" i="1"/>
  <c r="N123" i="1"/>
  <c r="O134" i="1"/>
  <c r="O120" i="1"/>
  <c r="N122" i="1"/>
  <c r="N120" i="1"/>
  <c r="N131" i="1"/>
  <c r="O126" i="1"/>
  <c r="O122" i="1"/>
  <c r="N114" i="1"/>
  <c r="N124" i="1"/>
  <c r="O102" i="1"/>
  <c r="O119" i="1"/>
  <c r="O130" i="1"/>
  <c r="N112" i="1"/>
  <c r="N119" i="1"/>
  <c r="N107" i="1"/>
  <c r="O117" i="1"/>
  <c r="O107" i="1"/>
  <c r="O114" i="1"/>
  <c r="J113" i="1"/>
  <c r="O110" i="1"/>
  <c r="O112" i="1"/>
  <c r="N102" i="1"/>
  <c r="N105" i="1"/>
  <c r="O105" i="1"/>
  <c r="N110" i="1"/>
  <c r="N98" i="1"/>
  <c r="O98" i="1"/>
  <c r="N130" i="1"/>
  <c r="K113" i="1"/>
  <c r="Q72" i="1"/>
  <c r="H14" i="1"/>
  <c r="L14" i="1"/>
  <c r="H141" i="1"/>
  <c r="H140" i="1"/>
  <c r="H139" i="1"/>
  <c r="H138" i="1"/>
  <c r="H136" i="1"/>
  <c r="H133" i="1"/>
  <c r="H132" i="1"/>
  <c r="H137" i="1"/>
  <c r="H129" i="1"/>
  <c r="H125" i="1"/>
  <c r="H121" i="1"/>
  <c r="H118" i="1"/>
  <c r="H116" i="1"/>
  <c r="H115" i="1"/>
  <c r="H111" i="1"/>
  <c r="H109" i="1"/>
  <c r="H108" i="1"/>
  <c r="H106" i="1"/>
  <c r="H104" i="1"/>
  <c r="H103" i="1"/>
  <c r="H101" i="1"/>
  <c r="H100" i="1"/>
  <c r="H99" i="1"/>
  <c r="H97" i="1"/>
  <c r="H96" i="1"/>
  <c r="H95" i="1"/>
  <c r="H94" i="1"/>
  <c r="H84" i="1"/>
  <c r="H85" i="1"/>
  <c r="H86" i="1"/>
  <c r="H87" i="1"/>
  <c r="H88" i="1"/>
  <c r="H89" i="1"/>
  <c r="H90" i="1"/>
  <c r="H91" i="1"/>
  <c r="H92" i="1"/>
  <c r="H93" i="1"/>
  <c r="H15" i="1"/>
  <c r="H16" i="1"/>
  <c r="H17" i="1"/>
  <c r="H18" i="1"/>
  <c r="H19" i="1"/>
  <c r="H20" i="1"/>
  <c r="H21" i="1"/>
  <c r="H22" i="1"/>
  <c r="H23" i="1"/>
  <c r="H24" i="1"/>
  <c r="H25" i="1"/>
  <c r="H26" i="1"/>
  <c r="H27" i="1"/>
  <c r="H28" i="1"/>
  <c r="H29" i="1"/>
  <c r="H30" i="1"/>
  <c r="H31" i="1"/>
  <c r="H32" i="1"/>
  <c r="H33" i="1"/>
  <c r="H34" i="1"/>
  <c r="H35" i="1"/>
  <c r="H36" i="1"/>
  <c r="H37" i="1"/>
  <c r="H38" i="1"/>
  <c r="H39" i="1"/>
  <c r="H40" i="1"/>
  <c r="H41" i="1"/>
  <c r="H42" i="1"/>
  <c r="H43" i="1"/>
  <c r="H44" i="1"/>
  <c r="H45" i="1"/>
  <c r="H46" i="1"/>
  <c r="H47" i="1"/>
  <c r="H48" i="1"/>
  <c r="H49" i="1"/>
  <c r="H50" i="1"/>
  <c r="H51" i="1"/>
  <c r="H52" i="1"/>
  <c r="H53" i="1"/>
  <c r="H54" i="1"/>
  <c r="H55" i="1"/>
  <c r="H56" i="1"/>
  <c r="H57" i="1"/>
  <c r="H58" i="1"/>
  <c r="H59" i="1"/>
  <c r="H60" i="1"/>
  <c r="H61" i="1"/>
  <c r="H62" i="1"/>
  <c r="H63" i="1"/>
  <c r="H64" i="1"/>
  <c r="H65" i="1"/>
  <c r="H66" i="1"/>
  <c r="H67" i="1"/>
  <c r="H68" i="1"/>
  <c r="H69" i="1"/>
  <c r="H70" i="1"/>
  <c r="H71" i="1"/>
  <c r="H72" i="1"/>
  <c r="H73" i="1"/>
  <c r="H74" i="1"/>
  <c r="H75" i="1"/>
  <c r="H76" i="1"/>
  <c r="H77" i="1"/>
  <c r="H78" i="1"/>
  <c r="H79" i="1"/>
  <c r="H80" i="1"/>
  <c r="H81" i="1"/>
  <c r="H82" i="1"/>
  <c r="H83" i="1"/>
  <c r="F141" i="1"/>
  <c r="F140" i="1"/>
  <c r="F139" i="1"/>
  <c r="F138" i="1"/>
  <c r="F136" i="1"/>
  <c r="F135" i="1"/>
  <c r="F133" i="1"/>
  <c r="F132" i="1"/>
  <c r="F137" i="1"/>
  <c r="F129" i="1"/>
  <c r="F125" i="1"/>
  <c r="F121" i="1"/>
  <c r="F118" i="1"/>
  <c r="F116" i="1"/>
  <c r="F115" i="1"/>
  <c r="F111" i="1"/>
  <c r="F109" i="1"/>
  <c r="F108" i="1"/>
  <c r="F106" i="1"/>
  <c r="F104" i="1"/>
  <c r="F103" i="1"/>
  <c r="F101" i="1"/>
  <c r="F100" i="1"/>
  <c r="F99" i="1"/>
  <c r="F97" i="1"/>
  <c r="F96" i="1"/>
  <c r="F95" i="1"/>
  <c r="F94" i="1"/>
  <c r="F93" i="1"/>
  <c r="F92" i="1"/>
  <c r="F91" i="1"/>
  <c r="F90" i="1"/>
  <c r="F89" i="1"/>
  <c r="F88" i="1"/>
  <c r="F87" i="1"/>
  <c r="F86" i="1"/>
  <c r="F85" i="1"/>
  <c r="F84" i="1"/>
  <c r="F83" i="1"/>
  <c r="F82" i="1"/>
  <c r="F81" i="1"/>
  <c r="F80" i="1"/>
  <c r="F79" i="1"/>
  <c r="F78" i="1"/>
  <c r="F77" i="1"/>
  <c r="F76" i="1"/>
  <c r="F75" i="1"/>
  <c r="F74" i="1"/>
  <c r="F73" i="1"/>
  <c r="F71" i="1"/>
  <c r="F70" i="1"/>
  <c r="F69" i="1"/>
  <c r="F68" i="1"/>
  <c r="F67" i="1"/>
  <c r="F66" i="1"/>
  <c r="F65" i="1"/>
  <c r="F64" i="1"/>
  <c r="F63" i="1"/>
  <c r="F62" i="1"/>
  <c r="F61" i="1"/>
  <c r="F60" i="1"/>
  <c r="F59" i="1"/>
  <c r="F58" i="1"/>
  <c r="F57" i="1"/>
  <c r="F56" i="1"/>
  <c r="F55" i="1"/>
  <c r="F54" i="1"/>
  <c r="F53" i="1"/>
  <c r="F52" i="1"/>
  <c r="F51" i="1"/>
  <c r="F50" i="1"/>
  <c r="F49" i="1"/>
  <c r="F48" i="1"/>
  <c r="F47" i="1"/>
  <c r="F46" i="1"/>
  <c r="F45" i="1"/>
  <c r="F44" i="1"/>
  <c r="F43" i="1"/>
  <c r="F42" i="1"/>
  <c r="F41" i="1"/>
  <c r="F40" i="1"/>
  <c r="F39" i="1"/>
  <c r="F38" i="1"/>
  <c r="F37" i="1"/>
  <c r="F36" i="1"/>
  <c r="F35" i="1"/>
  <c r="F34" i="1"/>
  <c r="F33" i="1"/>
  <c r="F32" i="1"/>
  <c r="F31" i="1"/>
  <c r="F30" i="1"/>
  <c r="F29" i="1"/>
  <c r="F28" i="1"/>
  <c r="F27" i="1"/>
  <c r="F26" i="1"/>
  <c r="F25" i="1"/>
  <c r="F24" i="1"/>
  <c r="F23" i="1"/>
  <c r="F22" i="1"/>
  <c r="F21" i="1"/>
  <c r="F20" i="1"/>
  <c r="F19" i="1"/>
  <c r="F18" i="1"/>
  <c r="F17" i="1"/>
  <c r="F16" i="1"/>
  <c r="F15" i="1"/>
  <c r="F14" i="1"/>
  <c r="G104" i="1"/>
  <c r="I104" i="1" s="1"/>
  <c r="L104" i="1"/>
  <c r="L71" i="1"/>
  <c r="L70" i="1"/>
  <c r="L69" i="1"/>
  <c r="L68" i="1"/>
  <c r="L67" i="1"/>
  <c r="L66" i="1"/>
  <c r="L65" i="1"/>
  <c r="L64" i="1"/>
  <c r="L63" i="1"/>
  <c r="L62" i="1"/>
  <c r="L61" i="1"/>
  <c r="L60" i="1"/>
  <c r="L59" i="1"/>
  <c r="L58" i="1"/>
  <c r="L57" i="1"/>
  <c r="L56" i="1"/>
  <c r="L55" i="1"/>
  <c r="L54" i="1"/>
  <c r="L53" i="1"/>
  <c r="L52" i="1"/>
  <c r="L51" i="1"/>
  <c r="L50" i="1"/>
  <c r="L49" i="1"/>
  <c r="L48" i="1"/>
  <c r="L47" i="1"/>
  <c r="L46" i="1"/>
  <c r="L45" i="1"/>
  <c r="L44" i="1"/>
  <c r="L43" i="1"/>
  <c r="L42" i="1"/>
  <c r="L41" i="1"/>
  <c r="L40" i="1"/>
  <c r="L39" i="1"/>
  <c r="L38" i="1"/>
  <c r="L37" i="1"/>
  <c r="L36" i="1"/>
  <c r="L35" i="1"/>
  <c r="L34" i="1"/>
  <c r="L33" i="1"/>
  <c r="L32" i="1"/>
  <c r="L31" i="1"/>
  <c r="L30" i="1"/>
  <c r="L29" i="1"/>
  <c r="L28" i="1"/>
  <c r="L27" i="1"/>
  <c r="L26" i="1"/>
  <c r="L25" i="1"/>
  <c r="L24" i="1"/>
  <c r="L23" i="1"/>
  <c r="L22" i="1"/>
  <c r="L21" i="1"/>
  <c r="L20" i="1"/>
  <c r="L19" i="1"/>
  <c r="L18" i="1"/>
  <c r="L17" i="1"/>
  <c r="L16" i="1"/>
  <c r="L15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9" i="1"/>
  <c r="L100" i="1"/>
  <c r="L101" i="1"/>
  <c r="L103" i="1"/>
  <c r="L106" i="1"/>
  <c r="L108" i="1"/>
  <c r="L109" i="1"/>
  <c r="L111" i="1"/>
  <c r="L115" i="1"/>
  <c r="L116" i="1"/>
  <c r="L118" i="1"/>
  <c r="L121" i="1"/>
  <c r="L125" i="1"/>
  <c r="L129" i="1"/>
  <c r="L137" i="1"/>
  <c r="L132" i="1"/>
  <c r="L133" i="1"/>
  <c r="L135" i="1"/>
  <c r="L136" i="1"/>
  <c r="L138" i="1"/>
  <c r="L139" i="1"/>
  <c r="L140" i="1"/>
  <c r="L141" i="1"/>
  <c r="L72" i="1"/>
  <c r="F72" i="1"/>
  <c r="K104" i="1" l="1"/>
  <c r="J104" i="1"/>
  <c r="M104" i="1" l="1"/>
  <c r="G135" i="1"/>
  <c r="P135" i="1"/>
  <c r="Q135" i="1"/>
  <c r="M135" i="1" l="1"/>
  <c r="I135" i="1"/>
  <c r="K135" i="1" s="1"/>
  <c r="N135" i="1" s="1"/>
  <c r="N104" i="1"/>
  <c r="J135" i="1"/>
  <c r="O135" i="1" l="1"/>
  <c r="Q14" i="1"/>
  <c r="P14" i="1"/>
  <c r="G14" i="1"/>
  <c r="I14" i="1" s="1"/>
  <c r="K14" i="1" s="1"/>
  <c r="P24" i="1"/>
  <c r="Q24" i="1"/>
  <c r="P25" i="1"/>
  <c r="Q25" i="1"/>
  <c r="P26" i="1"/>
  <c r="Q26" i="1"/>
  <c r="P27" i="1"/>
  <c r="Q27" i="1"/>
  <c r="P28" i="1"/>
  <c r="Q28" i="1"/>
  <c r="P29" i="1"/>
  <c r="Q29" i="1"/>
  <c r="P30" i="1"/>
  <c r="Q30" i="1"/>
  <c r="P31" i="1"/>
  <c r="Q31" i="1"/>
  <c r="P32" i="1"/>
  <c r="Q32" i="1"/>
  <c r="P33" i="1"/>
  <c r="Q33" i="1"/>
  <c r="P34" i="1"/>
  <c r="Q34" i="1"/>
  <c r="P35" i="1"/>
  <c r="Q35" i="1"/>
  <c r="P36" i="1"/>
  <c r="Q36" i="1"/>
  <c r="P37" i="1"/>
  <c r="Q37" i="1"/>
  <c r="P38" i="1"/>
  <c r="Q38" i="1"/>
  <c r="P39" i="1"/>
  <c r="Q39" i="1"/>
  <c r="P40" i="1"/>
  <c r="Q40" i="1"/>
  <c r="P41" i="1"/>
  <c r="Q41" i="1"/>
  <c r="P42" i="1"/>
  <c r="Q42" i="1"/>
  <c r="P43" i="1"/>
  <c r="Q43" i="1"/>
  <c r="P44" i="1"/>
  <c r="Q44" i="1"/>
  <c r="P45" i="1"/>
  <c r="Q45" i="1"/>
  <c r="P46" i="1"/>
  <c r="Q46" i="1"/>
  <c r="P47" i="1"/>
  <c r="Q47" i="1"/>
  <c r="P48" i="1"/>
  <c r="Q48" i="1"/>
  <c r="P49" i="1"/>
  <c r="Q49" i="1"/>
  <c r="P50" i="1"/>
  <c r="Q50" i="1"/>
  <c r="P51" i="1"/>
  <c r="Q51" i="1"/>
  <c r="P52" i="1"/>
  <c r="Q52" i="1"/>
  <c r="P53" i="1"/>
  <c r="Q53" i="1"/>
  <c r="P54" i="1"/>
  <c r="Q54" i="1"/>
  <c r="P55" i="1"/>
  <c r="Q55" i="1"/>
  <c r="P56" i="1"/>
  <c r="Q56" i="1"/>
  <c r="P57" i="1"/>
  <c r="Q57" i="1"/>
  <c r="P58" i="1"/>
  <c r="Q58" i="1"/>
  <c r="P59" i="1"/>
  <c r="Q59" i="1"/>
  <c r="P60" i="1"/>
  <c r="Q60" i="1"/>
  <c r="P61" i="1"/>
  <c r="Q61" i="1"/>
  <c r="P62" i="1"/>
  <c r="Q62" i="1"/>
  <c r="P63" i="1"/>
  <c r="Q63" i="1"/>
  <c r="P64" i="1"/>
  <c r="Q64" i="1"/>
  <c r="P65" i="1"/>
  <c r="Q65" i="1"/>
  <c r="P66" i="1"/>
  <c r="Q66" i="1"/>
  <c r="P67" i="1"/>
  <c r="Q67" i="1"/>
  <c r="P68" i="1"/>
  <c r="Q68" i="1"/>
  <c r="P69" i="1"/>
  <c r="Q69" i="1"/>
  <c r="P70" i="1"/>
  <c r="Q70" i="1"/>
  <c r="P71" i="1"/>
  <c r="Q71" i="1"/>
  <c r="P72" i="1"/>
  <c r="P73" i="1"/>
  <c r="Q73" i="1"/>
  <c r="P74" i="1"/>
  <c r="Q74" i="1"/>
  <c r="P75" i="1"/>
  <c r="Q75" i="1"/>
  <c r="P76" i="1"/>
  <c r="Q76" i="1"/>
  <c r="P77" i="1"/>
  <c r="Q77" i="1"/>
  <c r="P78" i="1"/>
  <c r="Q78" i="1"/>
  <c r="P79" i="1"/>
  <c r="Q79" i="1"/>
  <c r="P80" i="1"/>
  <c r="Q80" i="1"/>
  <c r="P81" i="1"/>
  <c r="Q81" i="1"/>
  <c r="P82" i="1"/>
  <c r="Q82" i="1"/>
  <c r="P83" i="1"/>
  <c r="Q83" i="1"/>
  <c r="P84" i="1"/>
  <c r="Q84" i="1"/>
  <c r="P85" i="1"/>
  <c r="Q85" i="1"/>
  <c r="P86" i="1"/>
  <c r="Q86" i="1"/>
  <c r="P87" i="1"/>
  <c r="Q87" i="1"/>
  <c r="P88" i="1"/>
  <c r="Q88" i="1"/>
  <c r="P89" i="1"/>
  <c r="Q89" i="1"/>
  <c r="P90" i="1"/>
  <c r="Q90" i="1"/>
  <c r="P91" i="1"/>
  <c r="Q91" i="1"/>
  <c r="P92" i="1"/>
  <c r="Q92" i="1"/>
  <c r="P93" i="1"/>
  <c r="Q93" i="1"/>
  <c r="P94" i="1"/>
  <c r="Q94" i="1"/>
  <c r="P95" i="1"/>
  <c r="Q95" i="1"/>
  <c r="P96" i="1"/>
  <c r="Q96" i="1"/>
  <c r="P97" i="1"/>
  <c r="Q97" i="1"/>
  <c r="P99" i="1"/>
  <c r="Q99" i="1"/>
  <c r="P100" i="1"/>
  <c r="Q100" i="1"/>
  <c r="P101" i="1"/>
  <c r="Q101" i="1"/>
  <c r="P103" i="1"/>
  <c r="Q103" i="1"/>
  <c r="P104" i="1"/>
  <c r="Q104" i="1"/>
  <c r="P106" i="1"/>
  <c r="Q106" i="1"/>
  <c r="P108" i="1"/>
  <c r="Q108" i="1"/>
  <c r="P109" i="1"/>
  <c r="Q109" i="1"/>
  <c r="P111" i="1"/>
  <c r="Q111" i="1"/>
  <c r="P113" i="1"/>
  <c r="Q113" i="1"/>
  <c r="P115" i="1"/>
  <c r="Q115" i="1"/>
  <c r="P116" i="1"/>
  <c r="Q116" i="1"/>
  <c r="P118" i="1"/>
  <c r="Q118" i="1"/>
  <c r="P121" i="1"/>
  <c r="Q121" i="1"/>
  <c r="P125" i="1"/>
  <c r="Q125" i="1"/>
  <c r="P129" i="1"/>
  <c r="Q129" i="1"/>
  <c r="P137" i="1"/>
  <c r="Q137" i="1"/>
  <c r="P132" i="1"/>
  <c r="Q132" i="1"/>
  <c r="P133" i="1"/>
  <c r="Q133" i="1"/>
  <c r="P136" i="1"/>
  <c r="Q136" i="1"/>
  <c r="P138" i="1"/>
  <c r="Q138" i="1"/>
  <c r="P139" i="1"/>
  <c r="Q139" i="1"/>
  <c r="P140" i="1"/>
  <c r="Q140" i="1"/>
  <c r="P141" i="1"/>
  <c r="Q141" i="1"/>
  <c r="P16" i="1"/>
  <c r="Q16" i="1"/>
  <c r="P17" i="1"/>
  <c r="Q17" i="1"/>
  <c r="P18" i="1"/>
  <c r="Q18" i="1"/>
  <c r="P19" i="1"/>
  <c r="Q19" i="1"/>
  <c r="P20" i="1"/>
  <c r="Q20" i="1"/>
  <c r="P21" i="1"/>
  <c r="Q21" i="1"/>
  <c r="P22" i="1"/>
  <c r="Q22" i="1"/>
  <c r="P23" i="1"/>
  <c r="Q23" i="1"/>
  <c r="Q15" i="1"/>
  <c r="P15" i="1"/>
  <c r="G141" i="1"/>
  <c r="I141" i="1" s="1"/>
  <c r="G140" i="1"/>
  <c r="I140" i="1" s="1"/>
  <c r="G139" i="1"/>
  <c r="I139" i="1" s="1"/>
  <c r="G138" i="1"/>
  <c r="I138" i="1" s="1"/>
  <c r="G136" i="1"/>
  <c r="I136" i="1" s="1"/>
  <c r="G133" i="1"/>
  <c r="I133" i="1" s="1"/>
  <c r="G132" i="1"/>
  <c r="I132" i="1" s="1"/>
  <c r="G137" i="1"/>
  <c r="I137" i="1" s="1"/>
  <c r="G129" i="1"/>
  <c r="I129" i="1" s="1"/>
  <c r="G125" i="1"/>
  <c r="I125" i="1" s="1"/>
  <c r="G121" i="1"/>
  <c r="I121" i="1" s="1"/>
  <c r="G118" i="1"/>
  <c r="I118" i="1" s="1"/>
  <c r="G116" i="1"/>
  <c r="I116" i="1" s="1"/>
  <c r="G115" i="1"/>
  <c r="I115" i="1" s="1"/>
  <c r="G111" i="1"/>
  <c r="I111" i="1" s="1"/>
  <c r="G109" i="1"/>
  <c r="I109" i="1" s="1"/>
  <c r="G108" i="1"/>
  <c r="I108" i="1" s="1"/>
  <c r="G106" i="1"/>
  <c r="I106" i="1" s="1"/>
  <c r="G103" i="1"/>
  <c r="I103" i="1" s="1"/>
  <c r="G101" i="1"/>
  <c r="I101" i="1" s="1"/>
  <c r="G100" i="1"/>
  <c r="I100" i="1" s="1"/>
  <c r="G99" i="1"/>
  <c r="I99" i="1" s="1"/>
  <c r="G97" i="1"/>
  <c r="I97" i="1" s="1"/>
  <c r="G96" i="1"/>
  <c r="I96" i="1" s="1"/>
  <c r="G95" i="1"/>
  <c r="I95" i="1" s="1"/>
  <c r="G94" i="1"/>
  <c r="I94" i="1" s="1"/>
  <c r="G93" i="1"/>
  <c r="G92" i="1"/>
  <c r="I92" i="1" s="1"/>
  <c r="G91" i="1"/>
  <c r="I91" i="1" s="1"/>
  <c r="G90" i="1"/>
  <c r="I90" i="1" s="1"/>
  <c r="G89" i="1"/>
  <c r="I89" i="1" s="1"/>
  <c r="G88" i="1"/>
  <c r="I88" i="1" s="1"/>
  <c r="G87" i="1"/>
  <c r="I87" i="1" s="1"/>
  <c r="G86" i="1"/>
  <c r="I86" i="1" s="1"/>
  <c r="G85" i="1"/>
  <c r="I85" i="1" s="1"/>
  <c r="G84" i="1"/>
  <c r="I84" i="1" s="1"/>
  <c r="G83" i="1"/>
  <c r="I83" i="1" s="1"/>
  <c r="G82" i="1"/>
  <c r="I82" i="1" s="1"/>
  <c r="G81" i="1"/>
  <c r="I81" i="1" s="1"/>
  <c r="G80" i="1"/>
  <c r="I80" i="1" s="1"/>
  <c r="G79" i="1"/>
  <c r="I79" i="1" s="1"/>
  <c r="G78" i="1"/>
  <c r="I78" i="1" s="1"/>
  <c r="G77" i="1"/>
  <c r="I77" i="1" s="1"/>
  <c r="G76" i="1"/>
  <c r="I76" i="1" s="1"/>
  <c r="G75" i="1"/>
  <c r="I75" i="1" s="1"/>
  <c r="G74" i="1"/>
  <c r="I74" i="1" s="1"/>
  <c r="G73" i="1"/>
  <c r="I73" i="1" s="1"/>
  <c r="G72" i="1"/>
  <c r="G71" i="1"/>
  <c r="I71" i="1" s="1"/>
  <c r="G70" i="1"/>
  <c r="I70" i="1" s="1"/>
  <c r="G69" i="1"/>
  <c r="I69" i="1" s="1"/>
  <c r="G68" i="1"/>
  <c r="I68" i="1" s="1"/>
  <c r="G67" i="1"/>
  <c r="I67" i="1" s="1"/>
  <c r="G66" i="1"/>
  <c r="I66" i="1" s="1"/>
  <c r="G65" i="1"/>
  <c r="I65" i="1" s="1"/>
  <c r="G64" i="1"/>
  <c r="I64" i="1" s="1"/>
  <c r="G63" i="1"/>
  <c r="I63" i="1" s="1"/>
  <c r="G62" i="1"/>
  <c r="I62" i="1" s="1"/>
  <c r="G61" i="1"/>
  <c r="I61" i="1" s="1"/>
  <c r="G60" i="1"/>
  <c r="I60" i="1" s="1"/>
  <c r="G59" i="1"/>
  <c r="I59" i="1" s="1"/>
  <c r="G58" i="1"/>
  <c r="I58" i="1" s="1"/>
  <c r="G57" i="1"/>
  <c r="I57" i="1" s="1"/>
  <c r="G56" i="1"/>
  <c r="I56" i="1" s="1"/>
  <c r="G55" i="1"/>
  <c r="I55" i="1" s="1"/>
  <c r="G54" i="1"/>
  <c r="I54" i="1" s="1"/>
  <c r="G53" i="1"/>
  <c r="I53" i="1" s="1"/>
  <c r="G52" i="1"/>
  <c r="I52" i="1" s="1"/>
  <c r="G51" i="1"/>
  <c r="I51" i="1" s="1"/>
  <c r="G50" i="1"/>
  <c r="I50" i="1" s="1"/>
  <c r="G49" i="1"/>
  <c r="I49" i="1" s="1"/>
  <c r="G48" i="1"/>
  <c r="I48" i="1" s="1"/>
  <c r="G47" i="1"/>
  <c r="I47" i="1" s="1"/>
  <c r="G46" i="1"/>
  <c r="I46" i="1" s="1"/>
  <c r="G45" i="1"/>
  <c r="I45" i="1" s="1"/>
  <c r="G44" i="1"/>
  <c r="I44" i="1" s="1"/>
  <c r="G43" i="1"/>
  <c r="I43" i="1" s="1"/>
  <c r="G42" i="1"/>
  <c r="I42" i="1" s="1"/>
  <c r="G41" i="1"/>
  <c r="I41" i="1" s="1"/>
  <c r="G40" i="1"/>
  <c r="I40" i="1" s="1"/>
  <c r="G39" i="1"/>
  <c r="I39" i="1" s="1"/>
  <c r="G38" i="1"/>
  <c r="I38" i="1" s="1"/>
  <c r="G37" i="1"/>
  <c r="I37" i="1" s="1"/>
  <c r="G36" i="1"/>
  <c r="I36" i="1" s="1"/>
  <c r="G35" i="1"/>
  <c r="I35" i="1" s="1"/>
  <c r="G34" i="1"/>
  <c r="I34" i="1" s="1"/>
  <c r="G33" i="1"/>
  <c r="I33" i="1" s="1"/>
  <c r="G32" i="1"/>
  <c r="I32" i="1" s="1"/>
  <c r="G31" i="1"/>
  <c r="I31" i="1" s="1"/>
  <c r="G30" i="1"/>
  <c r="I30" i="1" s="1"/>
  <c r="G29" i="1"/>
  <c r="I29" i="1" s="1"/>
  <c r="G28" i="1"/>
  <c r="I28" i="1" s="1"/>
  <c r="G27" i="1"/>
  <c r="I27" i="1" s="1"/>
  <c r="G26" i="1"/>
  <c r="I26" i="1" s="1"/>
  <c r="G25" i="1"/>
  <c r="I25" i="1" s="1"/>
  <c r="G24" i="1"/>
  <c r="I24" i="1" s="1"/>
  <c r="G23" i="1"/>
  <c r="I23" i="1" s="1"/>
  <c r="G22" i="1"/>
  <c r="I22" i="1" s="1"/>
  <c r="G21" i="1"/>
  <c r="I21" i="1" s="1"/>
  <c r="G20" i="1"/>
  <c r="I20" i="1" s="1"/>
  <c r="G19" i="1"/>
  <c r="I19" i="1" s="1"/>
  <c r="G18" i="1"/>
  <c r="I18" i="1" s="1"/>
  <c r="G17" i="1"/>
  <c r="I17" i="1" s="1"/>
  <c r="G16" i="1"/>
  <c r="I16" i="1" s="1"/>
  <c r="G15" i="1"/>
  <c r="I15" i="1" s="1"/>
  <c r="M35" i="1" l="1"/>
  <c r="J94" i="1"/>
  <c r="I72" i="1"/>
  <c r="K72" i="1" s="1"/>
  <c r="M72" i="1"/>
  <c r="I93" i="1"/>
  <c r="K93" i="1" s="1"/>
  <c r="M93" i="1"/>
  <c r="J14" i="1"/>
  <c r="M14" i="1"/>
  <c r="J72" i="1"/>
  <c r="J79" i="1"/>
  <c r="J137" i="1"/>
  <c r="J141" i="1"/>
  <c r="M62" i="1"/>
  <c r="M66" i="1"/>
  <c r="M78" i="1"/>
  <c r="M34" i="1"/>
  <c r="M38" i="1"/>
  <c r="M51" i="1"/>
  <c r="M92" i="1"/>
  <c r="M17" i="1"/>
  <c r="M25" i="1"/>
  <c r="M29" i="1"/>
  <c r="M46" i="1"/>
  <c r="M50" i="1"/>
  <c r="M54" i="1"/>
  <c r="M67" i="1"/>
  <c r="M70" i="1"/>
  <c r="M42" i="1"/>
  <c r="M43" i="1"/>
  <c r="M58" i="1"/>
  <c r="M59" i="1"/>
  <c r="M74" i="1"/>
  <c r="M75" i="1"/>
  <c r="J86" i="1"/>
  <c r="J101" i="1"/>
  <c r="J115" i="1"/>
  <c r="M21" i="1"/>
  <c r="K101" i="1"/>
  <c r="K137" i="1"/>
  <c r="M16" i="1"/>
  <c r="M20" i="1"/>
  <c r="M24" i="1"/>
  <c r="M28" i="1"/>
  <c r="M32" i="1"/>
  <c r="M33" i="1"/>
  <c r="M40" i="1"/>
  <c r="M41" i="1"/>
  <c r="M48" i="1"/>
  <c r="M49" i="1"/>
  <c r="M56" i="1"/>
  <c r="M57" i="1"/>
  <c r="M64" i="1"/>
  <c r="M65" i="1"/>
  <c r="M73" i="1"/>
  <c r="K82" i="1"/>
  <c r="K88" i="1"/>
  <c r="J92" i="1"/>
  <c r="M23" i="1"/>
  <c r="M27" i="1"/>
  <c r="M47" i="1"/>
  <c r="M63" i="1"/>
  <c r="M71" i="1"/>
  <c r="M116" i="1"/>
  <c r="M132" i="1"/>
  <c r="M139" i="1"/>
  <c r="K141" i="1"/>
  <c r="M19" i="1"/>
  <c r="M31" i="1"/>
  <c r="M39" i="1"/>
  <c r="M55" i="1"/>
  <c r="M18" i="1"/>
  <c r="M22" i="1"/>
  <c r="M26" i="1"/>
  <c r="M30" i="1"/>
  <c r="M36" i="1"/>
  <c r="M37" i="1"/>
  <c r="M44" i="1"/>
  <c r="M45" i="1"/>
  <c r="M52" i="1"/>
  <c r="M53" i="1"/>
  <c r="M60" i="1"/>
  <c r="M61" i="1"/>
  <c r="M68" i="1"/>
  <c r="M69" i="1"/>
  <c r="M76" i="1"/>
  <c r="M77" i="1"/>
  <c r="M84" i="1"/>
  <c r="M94" i="1"/>
  <c r="J96" i="1"/>
  <c r="M99" i="1"/>
  <c r="J108" i="1"/>
  <c r="M111" i="1"/>
  <c r="M125" i="1"/>
  <c r="J136" i="1"/>
  <c r="M15" i="1"/>
  <c r="M79" i="1"/>
  <c r="O79" i="1" s="1"/>
  <c r="M118" i="1"/>
  <c r="M133" i="1"/>
  <c r="J81" i="1"/>
  <c r="M81" i="1"/>
  <c r="J84" i="1"/>
  <c r="M96" i="1"/>
  <c r="J99" i="1"/>
  <c r="M108" i="1"/>
  <c r="J111" i="1"/>
  <c r="J125" i="1"/>
  <c r="M136" i="1"/>
  <c r="J139" i="1"/>
  <c r="M90" i="1"/>
  <c r="K115" i="1"/>
  <c r="J15" i="1"/>
  <c r="J17" i="1"/>
  <c r="J19" i="1"/>
  <c r="J21" i="1"/>
  <c r="J23" i="1"/>
  <c r="J25" i="1"/>
  <c r="J27" i="1"/>
  <c r="J29" i="1"/>
  <c r="J31" i="1"/>
  <c r="J33" i="1"/>
  <c r="J35" i="1"/>
  <c r="J37" i="1"/>
  <c r="J39" i="1"/>
  <c r="J41" i="1"/>
  <c r="J43" i="1"/>
  <c r="J45" i="1"/>
  <c r="J47" i="1"/>
  <c r="J49" i="1"/>
  <c r="J51" i="1"/>
  <c r="J53" i="1"/>
  <c r="J55" i="1"/>
  <c r="J57" i="1"/>
  <c r="J59" i="1"/>
  <c r="J61" i="1"/>
  <c r="J63" i="1"/>
  <c r="J65" i="1"/>
  <c r="J67" i="1"/>
  <c r="J69" i="1"/>
  <c r="J71" i="1"/>
  <c r="J73" i="1"/>
  <c r="J75" i="1"/>
  <c r="J77" i="1"/>
  <c r="K79" i="1"/>
  <c r="K92" i="1"/>
  <c r="K94" i="1"/>
  <c r="K96" i="1"/>
  <c r="M97" i="1"/>
  <c r="K108" i="1"/>
  <c r="M109" i="1"/>
  <c r="K136" i="1"/>
  <c r="M138" i="1"/>
  <c r="K80" i="1"/>
  <c r="K81" i="1"/>
  <c r="K84" i="1"/>
  <c r="M86" i="1"/>
  <c r="J88" i="1"/>
  <c r="M88" i="1"/>
  <c r="J90" i="1"/>
  <c r="M100" i="1"/>
  <c r="M101" i="1"/>
  <c r="K111" i="1"/>
  <c r="M113" i="1"/>
  <c r="M115" i="1"/>
  <c r="J118" i="1"/>
  <c r="K125" i="1"/>
  <c r="M129" i="1"/>
  <c r="M137" i="1"/>
  <c r="J133" i="1"/>
  <c r="O133" i="1" s="1"/>
  <c r="M140" i="1"/>
  <c r="M141" i="1"/>
  <c r="J18" i="1"/>
  <c r="J20" i="1"/>
  <c r="J56" i="1"/>
  <c r="J58" i="1"/>
  <c r="J60" i="1"/>
  <c r="J62" i="1"/>
  <c r="J64" i="1"/>
  <c r="J66" i="1"/>
  <c r="J68" i="1"/>
  <c r="J70" i="1"/>
  <c r="J74" i="1"/>
  <c r="J76" i="1"/>
  <c r="J78" i="1"/>
  <c r="M85" i="1"/>
  <c r="K85" i="1"/>
  <c r="M89" i="1"/>
  <c r="K89" i="1"/>
  <c r="K90" i="1"/>
  <c r="M91" i="1"/>
  <c r="K91" i="1"/>
  <c r="J91" i="1"/>
  <c r="K99" i="1"/>
  <c r="J16" i="1"/>
  <c r="J22" i="1"/>
  <c r="J24" i="1"/>
  <c r="J26" i="1"/>
  <c r="J28" i="1"/>
  <c r="J30" i="1"/>
  <c r="J32" i="1"/>
  <c r="J34" i="1"/>
  <c r="J36" i="1"/>
  <c r="J38" i="1"/>
  <c r="J40" i="1"/>
  <c r="J42" i="1"/>
  <c r="J44" i="1"/>
  <c r="J46" i="1"/>
  <c r="J48" i="1"/>
  <c r="J50" i="1"/>
  <c r="J52" i="1"/>
  <c r="J54" i="1"/>
  <c r="J80" i="1"/>
  <c r="J82" i="1"/>
  <c r="M83" i="1"/>
  <c r="K83" i="1"/>
  <c r="J83" i="1"/>
  <c r="J93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N35" i="1" s="1"/>
  <c r="K36" i="1"/>
  <c r="K37" i="1"/>
  <c r="K38" i="1"/>
  <c r="K39" i="1"/>
  <c r="K40" i="1"/>
  <c r="K41" i="1"/>
  <c r="K42" i="1"/>
  <c r="K43" i="1"/>
  <c r="K44" i="1"/>
  <c r="K45" i="1"/>
  <c r="K46" i="1"/>
  <c r="K47" i="1"/>
  <c r="K48" i="1"/>
  <c r="K49" i="1"/>
  <c r="K50" i="1"/>
  <c r="K51" i="1"/>
  <c r="K52" i="1"/>
  <c r="K53" i="1"/>
  <c r="K54" i="1"/>
  <c r="K55" i="1"/>
  <c r="K56" i="1"/>
  <c r="K57" i="1"/>
  <c r="K58" i="1"/>
  <c r="K59" i="1"/>
  <c r="K60" i="1"/>
  <c r="K61" i="1"/>
  <c r="K62" i="1"/>
  <c r="K63" i="1"/>
  <c r="K64" i="1"/>
  <c r="K65" i="1"/>
  <c r="K66" i="1"/>
  <c r="K67" i="1"/>
  <c r="K68" i="1"/>
  <c r="K69" i="1"/>
  <c r="K70" i="1"/>
  <c r="K71" i="1"/>
  <c r="K73" i="1"/>
  <c r="K74" i="1"/>
  <c r="K75" i="1"/>
  <c r="K76" i="1"/>
  <c r="K77" i="1"/>
  <c r="K78" i="1"/>
  <c r="M80" i="1"/>
  <c r="M82" i="1"/>
  <c r="J85" i="1"/>
  <c r="J87" i="1"/>
  <c r="J89" i="1"/>
  <c r="M103" i="1"/>
  <c r="K86" i="1"/>
  <c r="M87" i="1"/>
  <c r="K87" i="1"/>
  <c r="M95" i="1"/>
  <c r="M106" i="1"/>
  <c r="K118" i="1"/>
  <c r="M121" i="1"/>
  <c r="K133" i="1"/>
  <c r="J95" i="1"/>
  <c r="J97" i="1"/>
  <c r="J100" i="1"/>
  <c r="J103" i="1"/>
  <c r="J106" i="1"/>
  <c r="J109" i="1"/>
  <c r="J116" i="1"/>
  <c r="J121" i="1"/>
  <c r="J129" i="1"/>
  <c r="J132" i="1"/>
  <c r="J138" i="1"/>
  <c r="J140" i="1"/>
  <c r="K95" i="1"/>
  <c r="K97" i="1"/>
  <c r="K100" i="1"/>
  <c r="K103" i="1"/>
  <c r="K106" i="1"/>
  <c r="K109" i="1"/>
  <c r="K116" i="1"/>
  <c r="K121" i="1"/>
  <c r="K129" i="1"/>
  <c r="K132" i="1"/>
  <c r="K138" i="1"/>
  <c r="K140" i="1"/>
  <c r="O59" i="1" l="1"/>
  <c r="N42" i="1"/>
  <c r="O42" i="1"/>
  <c r="N34" i="1"/>
  <c r="O34" i="1"/>
  <c r="N78" i="1"/>
  <c r="O78" i="1"/>
  <c r="N59" i="1"/>
  <c r="O35" i="1"/>
  <c r="N17" i="1"/>
  <c r="N72" i="1"/>
  <c r="O47" i="1"/>
  <c r="O31" i="1"/>
  <c r="O41" i="1"/>
  <c r="O36" i="1"/>
  <c r="N27" i="1"/>
  <c r="O52" i="1"/>
  <c r="O28" i="1"/>
  <c r="N70" i="1"/>
  <c r="O94" i="1"/>
  <c r="O116" i="1"/>
  <c r="N62" i="1"/>
  <c r="N54" i="1"/>
  <c r="N38" i="1"/>
  <c r="N92" i="1"/>
  <c r="N46" i="1"/>
  <c r="N14" i="1"/>
  <c r="O14" i="1"/>
  <c r="O100" i="1"/>
  <c r="N26" i="1"/>
  <c r="O26" i="1"/>
  <c r="O141" i="1"/>
  <c r="O17" i="1"/>
  <c r="O84" i="1"/>
  <c r="O92" i="1"/>
  <c r="N116" i="1"/>
  <c r="O113" i="1"/>
  <c r="O108" i="1"/>
  <c r="O101" i="1"/>
  <c r="O137" i="1"/>
  <c r="N66" i="1"/>
  <c r="N58" i="1"/>
  <c r="N108" i="1"/>
  <c r="N55" i="1"/>
  <c r="N23" i="1"/>
  <c r="N71" i="1"/>
  <c r="O66" i="1"/>
  <c r="N137" i="1"/>
  <c r="N74" i="1"/>
  <c r="N50" i="1"/>
  <c r="O50" i="1"/>
  <c r="O74" i="1"/>
  <c r="O136" i="1"/>
  <c r="O140" i="1"/>
  <c r="O129" i="1"/>
  <c r="O64" i="1"/>
  <c r="N125" i="1"/>
  <c r="N118" i="1"/>
  <c r="O46" i="1"/>
  <c r="O70" i="1"/>
  <c r="O118" i="1"/>
  <c r="N67" i="1"/>
  <c r="N25" i="1"/>
  <c r="N21" i="1"/>
  <c r="O97" i="1"/>
  <c r="N133" i="1"/>
  <c r="O54" i="1"/>
  <c r="O38" i="1"/>
  <c r="O62" i="1"/>
  <c r="O75" i="1"/>
  <c r="O43" i="1"/>
  <c r="N75" i="1"/>
  <c r="N47" i="1"/>
  <c r="N43" i="1"/>
  <c r="N31" i="1"/>
  <c r="K139" i="1"/>
  <c r="N139" i="1" s="1"/>
  <c r="O25" i="1"/>
  <c r="O139" i="1"/>
  <c r="N101" i="1"/>
  <c r="N63" i="1"/>
  <c r="N51" i="1"/>
  <c r="N39" i="1"/>
  <c r="N15" i="1"/>
  <c r="O44" i="1"/>
  <c r="O86" i="1"/>
  <c r="O67" i="1"/>
  <c r="O51" i="1"/>
  <c r="O81" i="1"/>
  <c r="O125" i="1"/>
  <c r="O99" i="1"/>
  <c r="N29" i="1"/>
  <c r="O58" i="1"/>
  <c r="O56" i="1"/>
  <c r="O29" i="1"/>
  <c r="O21" i="1"/>
  <c r="N129" i="1"/>
  <c r="N100" i="1"/>
  <c r="N86" i="1"/>
  <c r="O73" i="1"/>
  <c r="O57" i="1"/>
  <c r="N138" i="1"/>
  <c r="N109" i="1"/>
  <c r="N136" i="1"/>
  <c r="O40" i="1"/>
  <c r="O24" i="1"/>
  <c r="N81" i="1"/>
  <c r="O63" i="1"/>
  <c r="O39" i="1"/>
  <c r="O15" i="1"/>
  <c r="O96" i="1"/>
  <c r="O111" i="1"/>
  <c r="N140" i="1"/>
  <c r="N113" i="1"/>
  <c r="O138" i="1"/>
  <c r="O109" i="1"/>
  <c r="N30" i="1"/>
  <c r="N99" i="1"/>
  <c r="N76" i="1"/>
  <c r="N60" i="1"/>
  <c r="N56" i="1"/>
  <c r="N44" i="1"/>
  <c r="N40" i="1"/>
  <c r="N24" i="1"/>
  <c r="O76" i="1"/>
  <c r="O60" i="1"/>
  <c r="N115" i="1"/>
  <c r="O16" i="1"/>
  <c r="N18" i="1"/>
  <c r="N19" i="1"/>
  <c r="N22" i="1"/>
  <c r="O69" i="1"/>
  <c r="O37" i="1"/>
  <c r="N69" i="1"/>
  <c r="N65" i="1"/>
  <c r="N53" i="1"/>
  <c r="N49" i="1"/>
  <c r="N37" i="1"/>
  <c r="N33" i="1"/>
  <c r="O48" i="1"/>
  <c r="O32" i="1"/>
  <c r="O20" i="1"/>
  <c r="O27" i="1"/>
  <c r="O19" i="1"/>
  <c r="O53" i="1"/>
  <c r="N68" i="1"/>
  <c r="N64" i="1"/>
  <c r="N52" i="1"/>
  <c r="N48" i="1"/>
  <c r="N36" i="1"/>
  <c r="N32" i="1"/>
  <c r="N20" i="1"/>
  <c r="N16" i="1"/>
  <c r="O22" i="1"/>
  <c r="O68" i="1"/>
  <c r="O18" i="1"/>
  <c r="N84" i="1"/>
  <c r="O65" i="1"/>
  <c r="O49" i="1"/>
  <c r="O33" i="1"/>
  <c r="N141" i="1"/>
  <c r="N96" i="1"/>
  <c r="O132" i="1"/>
  <c r="N94" i="1"/>
  <c r="N132" i="1"/>
  <c r="N111" i="1"/>
  <c r="O104" i="1"/>
  <c r="O88" i="1"/>
  <c r="O71" i="1"/>
  <c r="O55" i="1"/>
  <c r="O23" i="1"/>
  <c r="O90" i="1"/>
  <c r="N77" i="1"/>
  <c r="N61" i="1"/>
  <c r="N57" i="1"/>
  <c r="N45" i="1"/>
  <c r="N41" i="1"/>
  <c r="N79" i="1"/>
  <c r="O77" i="1"/>
  <c r="O61" i="1"/>
  <c r="O45" i="1"/>
  <c r="N73" i="1"/>
  <c r="N28" i="1"/>
  <c r="O30" i="1"/>
  <c r="O115" i="1"/>
  <c r="N97" i="1"/>
  <c r="N90" i="1"/>
  <c r="N88" i="1"/>
  <c r="N85" i="1"/>
  <c r="O85" i="1"/>
  <c r="N106" i="1"/>
  <c r="O106" i="1"/>
  <c r="O87" i="1"/>
  <c r="N87" i="1"/>
  <c r="N95" i="1"/>
  <c r="O95" i="1"/>
  <c r="N103" i="1"/>
  <c r="O103" i="1"/>
  <c r="O83" i="1"/>
  <c r="N83" i="1"/>
  <c r="O89" i="1"/>
  <c r="N89" i="1"/>
  <c r="O80" i="1"/>
  <c r="N80" i="1"/>
  <c r="N121" i="1"/>
  <c r="O121" i="1"/>
  <c r="N93" i="1"/>
  <c r="O93" i="1"/>
  <c r="O82" i="1"/>
  <c r="N82" i="1"/>
  <c r="O91" i="1"/>
  <c r="N91" i="1"/>
  <c r="O72" i="1"/>
</calcChain>
</file>

<file path=xl/sharedStrings.xml><?xml version="1.0" encoding="utf-8"?>
<sst xmlns="http://schemas.openxmlformats.org/spreadsheetml/2006/main" count="26" uniqueCount="26">
  <si>
    <t>Outil d'aide au calcul du montant de la surcotisation pension civile par quotité de travail à temps partiel</t>
  </si>
  <si>
    <t>Valeur de point :</t>
  </si>
  <si>
    <t>depuis le 01/02/2017</t>
  </si>
  <si>
    <t>Taux de cotisation pension civile :</t>
  </si>
  <si>
    <t>depuis le 01/01/2020</t>
  </si>
  <si>
    <t xml:space="preserve">Taux représentatif de la contribution employeur : </t>
  </si>
  <si>
    <t>depuis le 01/01/2017</t>
  </si>
  <si>
    <t>RUBRIQUES A COMPLETER</t>
  </si>
  <si>
    <t>Indice nouveau majoré</t>
  </si>
  <si>
    <t>Quotité de
service</t>
  </si>
  <si>
    <t>Quotité de
rémunération</t>
  </si>
  <si>
    <t>Traitement
Brut</t>
  </si>
  <si>
    <t>NBI</t>
  </si>
  <si>
    <t>Traitement brut à temps partiel</t>
  </si>
  <si>
    <t>NBI à temps partiel</t>
  </si>
  <si>
    <t>Montant de la cotisation
à temps plein</t>
  </si>
  <si>
    <t>Montant de la cotisation
à temps partiel</t>
  </si>
  <si>
    <t>Pourcentage
de la cotisation 
Pension civile</t>
  </si>
  <si>
    <t>Montant de la Pension civile
 avec  surcotisation</t>
  </si>
  <si>
    <t>Coût de la surcotisation</t>
  </si>
  <si>
    <t>Temps travaillé</t>
  </si>
  <si>
    <t>Duré maximale de surcotisation (en mois)</t>
  </si>
  <si>
    <t>Nouvelle bonification indiciaire
 (en nombre de points)</t>
  </si>
  <si>
    <t>Différence
Surcotisation/Temps complet</t>
  </si>
  <si>
    <t>Sélectionner la quotité de service concernée puis saisir l'indice nouveau majoré et la nouvelle bonification indiciaire si besoin</t>
  </si>
  <si>
    <t>Exemple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</si>
</sst>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\ [$€-1]_-;\-* #,##0.00\ [$€-1]_-;_-* &quot;-&quot;??\ [$€-1]_-"/>
    <numFmt numFmtId="165" formatCode="#,##0.00_ ;\-#,##0.00\ "/>
  </numFmts>
  <fonts count="10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8"/>
      <name val="Calibri"/>
      <family val="2"/>
      <scheme val="minor"/>
    </font>
    <font>
      <b/>
      <u/>
      <sz val="11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14"/>
      <name val="Calibri"/>
      <family val="2"/>
      <scheme val="minor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4"/>
      <color theme="0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5" tint="0.39997558519241921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14999847407452621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164" fontId="5" fillId="0" borderId="0" applyFont="0" applyFill="0" applyBorder="0" applyAlignment="0" applyProtection="0"/>
  </cellStyleXfs>
  <cellXfs count="90">
    <xf numFmtId="0" fontId="0" fillId="0" borderId="0" xfId="0"/>
    <xf numFmtId="0" fontId="2" fillId="0" borderId="0" xfId="0" applyFont="1" applyFill="1" applyAlignment="1">
      <alignment horizontal="left" vertical="center"/>
    </xf>
    <xf numFmtId="0" fontId="2" fillId="0" borderId="0" xfId="0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Fill="1" applyAlignment="1">
      <alignment horizontal="center" vertical="center"/>
    </xf>
    <xf numFmtId="0" fontId="7" fillId="0" borderId="0" xfId="0" applyFont="1" applyAlignment="1">
      <alignment vertical="center"/>
    </xf>
    <xf numFmtId="0" fontId="7" fillId="0" borderId="0" xfId="0" applyFont="1" applyAlignment="1">
      <alignment horizontal="center" vertical="center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7" fillId="0" borderId="0" xfId="0" applyFont="1" applyFill="1" applyAlignment="1">
      <alignment horizontal="left" vertical="center"/>
    </xf>
    <xf numFmtId="0" fontId="7" fillId="0" borderId="0" xfId="0" applyFont="1" applyFill="1" applyAlignment="1">
      <alignment vertical="center"/>
    </xf>
    <xf numFmtId="0" fontId="7" fillId="0" borderId="0" xfId="0" applyFont="1" applyFill="1" applyAlignment="1">
      <alignment horizontal="center" vertical="center"/>
    </xf>
    <xf numFmtId="10" fontId="8" fillId="0" borderId="0" xfId="0" applyNumberFormat="1" applyFont="1" applyFill="1" applyAlignment="1">
      <alignment horizontal="center" vertical="center"/>
    </xf>
    <xf numFmtId="0" fontId="7" fillId="0" borderId="3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7" fillId="0" borderId="4" xfId="0" applyFont="1" applyBorder="1" applyAlignment="1">
      <alignment vertical="center"/>
    </xf>
    <xf numFmtId="0" fontId="7" fillId="0" borderId="4" xfId="0" applyFont="1" applyBorder="1" applyAlignment="1">
      <alignment vertical="center" wrapText="1"/>
    </xf>
    <xf numFmtId="0" fontId="8" fillId="2" borderId="5" xfId="0" applyFont="1" applyFill="1" applyBorder="1" applyAlignment="1">
      <alignment horizontal="center" vertical="center" wrapText="1"/>
    </xf>
    <xf numFmtId="0" fontId="8" fillId="2" borderId="5" xfId="0" applyFont="1" applyFill="1" applyBorder="1" applyAlignment="1">
      <alignment horizontal="center" vertical="center"/>
    </xf>
    <xf numFmtId="0" fontId="8" fillId="0" borderId="0" xfId="0" applyFont="1" applyFill="1" applyAlignment="1">
      <alignment vertical="center"/>
    </xf>
    <xf numFmtId="0" fontId="8" fillId="0" borderId="0" xfId="0" applyFont="1" applyAlignment="1">
      <alignment vertical="center"/>
    </xf>
    <xf numFmtId="0" fontId="8" fillId="0" borderId="0" xfId="0" applyFont="1" applyFill="1" applyAlignment="1">
      <alignment horizontal="center" vertical="center"/>
    </xf>
    <xf numFmtId="0" fontId="7" fillId="0" borderId="5" xfId="0" applyFont="1" applyFill="1" applyBorder="1" applyAlignment="1" applyProtection="1">
      <alignment horizontal="center" vertical="center" wrapText="1"/>
    </xf>
    <xf numFmtId="0" fontId="8" fillId="3" borderId="5" xfId="0" applyFont="1" applyFill="1" applyBorder="1" applyAlignment="1" applyProtection="1">
      <alignment horizontal="center" vertical="center" wrapText="1"/>
    </xf>
    <xf numFmtId="0" fontId="8" fillId="4" borderId="5" xfId="0" applyFont="1" applyFill="1" applyBorder="1" applyAlignment="1" applyProtection="1">
      <alignment horizontal="center" vertical="center" wrapText="1"/>
    </xf>
    <xf numFmtId="0" fontId="8" fillId="5" borderId="5" xfId="0" applyFont="1" applyFill="1" applyBorder="1" applyAlignment="1" applyProtection="1">
      <alignment horizontal="center" vertical="center" wrapText="1"/>
    </xf>
    <xf numFmtId="10" fontId="5" fillId="0" borderId="5" xfId="0" applyNumberFormat="1" applyFont="1" applyFill="1" applyBorder="1" applyAlignment="1" applyProtection="1">
      <alignment horizontal="center" vertical="center"/>
    </xf>
    <xf numFmtId="2" fontId="5" fillId="0" borderId="5" xfId="0" applyNumberFormat="1" applyFont="1" applyFill="1" applyBorder="1" applyAlignment="1" applyProtection="1">
      <alignment horizontal="center" vertical="center"/>
    </xf>
    <xf numFmtId="165" fontId="5" fillId="0" borderId="5" xfId="1" applyNumberFormat="1" applyFont="1" applyBorder="1" applyAlignment="1" applyProtection="1">
      <alignment horizontal="center" vertical="center"/>
    </xf>
    <xf numFmtId="2" fontId="5" fillId="0" borderId="5" xfId="0" applyNumberFormat="1" applyFont="1" applyBorder="1" applyAlignment="1" applyProtection="1">
      <alignment horizontal="center" vertical="center"/>
    </xf>
    <xf numFmtId="10" fontId="5" fillId="0" borderId="5" xfId="0" applyNumberFormat="1" applyFont="1" applyBorder="1" applyAlignment="1" applyProtection="1">
      <alignment horizontal="center" vertical="center"/>
    </xf>
    <xf numFmtId="2" fontId="4" fillId="3" borderId="5" xfId="0" applyNumberFormat="1" applyFont="1" applyFill="1" applyBorder="1" applyAlignment="1" applyProtection="1">
      <alignment horizontal="center" vertical="center"/>
    </xf>
    <xf numFmtId="2" fontId="4" fillId="4" borderId="5" xfId="0" applyNumberFormat="1" applyFont="1" applyFill="1" applyBorder="1" applyAlignment="1" applyProtection="1">
      <alignment horizontal="center" vertical="center"/>
    </xf>
    <xf numFmtId="0" fontId="4" fillId="5" borderId="5" xfId="0" applyFont="1" applyFill="1" applyBorder="1" applyAlignment="1" applyProtection="1">
      <alignment horizontal="center" vertical="center"/>
    </xf>
    <xf numFmtId="10" fontId="7" fillId="0" borderId="5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6" fillId="6" borderId="0" xfId="0" applyFont="1" applyFill="1" applyAlignment="1">
      <alignment horizontal="center" vertical="center"/>
    </xf>
    <xf numFmtId="0" fontId="8" fillId="0" borderId="6" xfId="0" applyFont="1" applyFill="1" applyBorder="1" applyAlignment="1">
      <alignment horizontal="center" vertical="center" wrapText="1"/>
    </xf>
    <xf numFmtId="0" fontId="7" fillId="0" borderId="6" xfId="0" applyFont="1" applyFill="1" applyBorder="1" applyAlignment="1" applyProtection="1">
      <alignment horizontal="center" vertical="center" wrapText="1"/>
    </xf>
    <xf numFmtId="0" fontId="8" fillId="0" borderId="6" xfId="0" applyFont="1" applyFill="1" applyBorder="1" applyAlignment="1" applyProtection="1">
      <alignment horizontal="center" vertical="center" wrapText="1"/>
    </xf>
    <xf numFmtId="0" fontId="8" fillId="2" borderId="7" xfId="0" applyFont="1" applyFill="1" applyBorder="1" applyAlignment="1">
      <alignment horizontal="center" vertical="center"/>
    </xf>
    <xf numFmtId="0" fontId="9" fillId="6" borderId="0" xfId="0" applyFont="1" applyFill="1" applyAlignment="1">
      <alignment vertical="center"/>
    </xf>
    <xf numFmtId="2" fontId="4" fillId="3" borderId="7" xfId="0" applyNumberFormat="1" applyFont="1" applyFill="1" applyBorder="1" applyAlignment="1" applyProtection="1">
      <alignment horizontal="center" vertical="center"/>
    </xf>
    <xf numFmtId="2" fontId="4" fillId="4" borderId="7" xfId="0" applyNumberFormat="1" applyFont="1" applyFill="1" applyBorder="1" applyAlignment="1" applyProtection="1">
      <alignment horizontal="center" vertical="center"/>
    </xf>
    <xf numFmtId="0" fontId="4" fillId="5" borderId="7" xfId="0" applyFont="1" applyFill="1" applyBorder="1" applyAlignment="1" applyProtection="1">
      <alignment horizontal="center" vertical="center"/>
    </xf>
    <xf numFmtId="165" fontId="5" fillId="0" borderId="5" xfId="1" applyNumberFormat="1" applyFont="1" applyFill="1" applyBorder="1" applyAlignment="1" applyProtection="1">
      <alignment horizontal="center" vertical="center"/>
    </xf>
    <xf numFmtId="0" fontId="8" fillId="6" borderId="8" xfId="0" applyFont="1" applyFill="1" applyBorder="1" applyAlignment="1">
      <alignment horizontal="center" vertical="center"/>
    </xf>
    <xf numFmtId="0" fontId="8" fillId="6" borderId="9" xfId="0" applyFont="1" applyFill="1" applyBorder="1" applyAlignment="1">
      <alignment horizontal="center" vertical="center"/>
    </xf>
    <xf numFmtId="10" fontId="4" fillId="6" borderId="9" xfId="0" applyNumberFormat="1" applyFont="1" applyFill="1" applyBorder="1" applyAlignment="1" applyProtection="1">
      <alignment horizontal="center" vertical="center"/>
    </xf>
    <xf numFmtId="10" fontId="4" fillId="6" borderId="9" xfId="1" applyNumberFormat="1" applyFont="1" applyFill="1" applyBorder="1" applyAlignment="1" applyProtection="1">
      <alignment horizontal="center" vertical="center"/>
    </xf>
    <xf numFmtId="2" fontId="4" fillId="6" borderId="9" xfId="0" applyNumberFormat="1" applyFont="1" applyFill="1" applyBorder="1" applyAlignment="1" applyProtection="1">
      <alignment horizontal="center" vertical="center"/>
    </xf>
    <xf numFmtId="165" fontId="4" fillId="6" borderId="9" xfId="1" applyNumberFormat="1" applyFont="1" applyFill="1" applyBorder="1" applyAlignment="1" applyProtection="1">
      <alignment horizontal="center" vertical="center"/>
    </xf>
    <xf numFmtId="0" fontId="4" fillId="6" borderId="10" xfId="0" applyFont="1" applyFill="1" applyBorder="1" applyAlignment="1" applyProtection="1">
      <alignment horizontal="center" vertical="center"/>
    </xf>
    <xf numFmtId="10" fontId="5" fillId="7" borderId="5" xfId="0" applyNumberFormat="1" applyFont="1" applyFill="1" applyBorder="1" applyAlignment="1" applyProtection="1">
      <alignment horizontal="center" vertical="center"/>
    </xf>
    <xf numFmtId="10" fontId="7" fillId="7" borderId="5" xfId="0" applyNumberFormat="1" applyFont="1" applyFill="1" applyBorder="1" applyAlignment="1" applyProtection="1">
      <alignment horizontal="center" vertical="center"/>
    </xf>
    <xf numFmtId="10" fontId="5" fillId="0" borderId="7" xfId="0" applyNumberFormat="1" applyFont="1" applyFill="1" applyBorder="1" applyAlignment="1" applyProtection="1">
      <alignment horizontal="center" vertical="center"/>
    </xf>
    <xf numFmtId="2" fontId="5" fillId="0" borderId="7" xfId="0" applyNumberFormat="1" applyFont="1" applyFill="1" applyBorder="1" applyAlignment="1" applyProtection="1">
      <alignment horizontal="center" vertical="center"/>
    </xf>
    <xf numFmtId="165" fontId="5" fillId="0" borderId="7" xfId="1" applyNumberFormat="1" applyFont="1" applyBorder="1" applyAlignment="1" applyProtection="1">
      <alignment horizontal="center" vertical="center"/>
    </xf>
    <xf numFmtId="2" fontId="5" fillId="0" borderId="7" xfId="0" applyNumberFormat="1" applyFont="1" applyBorder="1" applyAlignment="1" applyProtection="1">
      <alignment horizontal="center" vertical="center"/>
    </xf>
    <xf numFmtId="10" fontId="5" fillId="0" borderId="7" xfId="0" applyNumberFormat="1" applyFont="1" applyBorder="1" applyAlignment="1" applyProtection="1">
      <alignment horizontal="center" vertical="center"/>
    </xf>
    <xf numFmtId="0" fontId="8" fillId="0" borderId="8" xfId="0" applyFont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10" fontId="4" fillId="7" borderId="9" xfId="0" applyNumberFormat="1" applyFont="1" applyFill="1" applyBorder="1" applyAlignment="1" applyProtection="1">
      <alignment horizontal="center" vertical="center"/>
    </xf>
    <xf numFmtId="10" fontId="4" fillId="7" borderId="9" xfId="1" applyNumberFormat="1" applyFont="1" applyFill="1" applyBorder="1" applyAlignment="1" applyProtection="1">
      <alignment horizontal="center" vertical="center"/>
    </xf>
    <xf numFmtId="2" fontId="4" fillId="0" borderId="9" xfId="0" applyNumberFormat="1" applyFont="1" applyFill="1" applyBorder="1" applyAlignment="1" applyProtection="1">
      <alignment horizontal="center" vertical="center"/>
    </xf>
    <xf numFmtId="165" fontId="4" fillId="0" borderId="9" xfId="1" applyNumberFormat="1" applyFont="1" applyBorder="1" applyAlignment="1" applyProtection="1">
      <alignment horizontal="center" vertical="center"/>
    </xf>
    <xf numFmtId="2" fontId="4" fillId="0" borderId="9" xfId="0" applyNumberFormat="1" applyFont="1" applyBorder="1" applyAlignment="1" applyProtection="1">
      <alignment horizontal="center" vertical="center"/>
    </xf>
    <xf numFmtId="10" fontId="4" fillId="0" borderId="9" xfId="0" applyNumberFormat="1" applyFont="1" applyBorder="1" applyAlignment="1" applyProtection="1">
      <alignment horizontal="center" vertical="center"/>
    </xf>
    <xf numFmtId="2" fontId="4" fillId="3" borderId="9" xfId="0" applyNumberFormat="1" applyFont="1" applyFill="1" applyBorder="1" applyAlignment="1" applyProtection="1">
      <alignment horizontal="center" vertical="center"/>
    </xf>
    <xf numFmtId="2" fontId="4" fillId="4" borderId="9" xfId="0" applyNumberFormat="1" applyFont="1" applyFill="1" applyBorder="1" applyAlignment="1" applyProtection="1">
      <alignment horizontal="center" vertical="center"/>
    </xf>
    <xf numFmtId="0" fontId="4" fillId="5" borderId="10" xfId="0" applyFont="1" applyFill="1" applyBorder="1" applyAlignment="1" applyProtection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10" fontId="5" fillId="0" borderId="6" xfId="0" applyNumberFormat="1" applyFont="1" applyFill="1" applyBorder="1" applyAlignment="1" applyProtection="1">
      <alignment horizontal="center" vertical="center"/>
    </xf>
    <xf numFmtId="2" fontId="5" fillId="0" borderId="6" xfId="0" applyNumberFormat="1" applyFont="1" applyFill="1" applyBorder="1" applyAlignment="1" applyProtection="1">
      <alignment horizontal="center" vertical="center"/>
    </xf>
    <xf numFmtId="165" fontId="5" fillId="0" borderId="6" xfId="1" applyNumberFormat="1" applyFont="1" applyBorder="1" applyAlignment="1" applyProtection="1">
      <alignment horizontal="center" vertical="center"/>
    </xf>
    <xf numFmtId="2" fontId="5" fillId="0" borderId="6" xfId="0" applyNumberFormat="1" applyFont="1" applyBorder="1" applyAlignment="1" applyProtection="1">
      <alignment horizontal="center" vertical="center"/>
    </xf>
    <xf numFmtId="10" fontId="5" fillId="0" borderId="6" xfId="0" applyNumberFormat="1" applyFont="1" applyBorder="1" applyAlignment="1" applyProtection="1">
      <alignment horizontal="center" vertical="center"/>
    </xf>
    <xf numFmtId="2" fontId="4" fillId="3" borderId="6" xfId="0" applyNumberFormat="1" applyFont="1" applyFill="1" applyBorder="1" applyAlignment="1" applyProtection="1">
      <alignment horizontal="center" vertical="center"/>
    </xf>
    <xf numFmtId="2" fontId="4" fillId="4" borderId="6" xfId="0" applyNumberFormat="1" applyFont="1" applyFill="1" applyBorder="1" applyAlignment="1" applyProtection="1">
      <alignment horizontal="center" vertical="center"/>
    </xf>
    <xf numFmtId="0" fontId="4" fillId="5" borderId="6" xfId="0" applyFont="1" applyFill="1" applyBorder="1" applyAlignment="1" applyProtection="1">
      <alignment horizontal="center" vertical="center"/>
    </xf>
    <xf numFmtId="10" fontId="5" fillId="7" borderId="7" xfId="0" applyNumberFormat="1" applyFont="1" applyFill="1" applyBorder="1" applyAlignment="1" applyProtection="1">
      <alignment horizontal="center" vertical="center"/>
    </xf>
    <xf numFmtId="10" fontId="4" fillId="0" borderId="9" xfId="0" applyNumberFormat="1" applyFont="1" applyFill="1" applyBorder="1" applyAlignment="1" applyProtection="1">
      <alignment horizontal="center" vertical="center"/>
    </xf>
    <xf numFmtId="10" fontId="7" fillId="0" borderId="7" xfId="0" applyNumberFormat="1" applyFont="1" applyFill="1" applyBorder="1" applyAlignment="1" applyProtection="1">
      <alignment horizontal="center" vertical="center"/>
    </xf>
    <xf numFmtId="0" fontId="6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8" fillId="2" borderId="1" xfId="0" applyFont="1" applyFill="1" applyBorder="1" applyAlignment="1">
      <alignment horizontal="center" vertical="center"/>
    </xf>
    <xf numFmtId="0" fontId="8" fillId="2" borderId="2" xfId="0" applyFont="1" applyFill="1" applyBorder="1" applyAlignment="1">
      <alignment horizontal="center" vertical="center"/>
    </xf>
  </cellXfs>
  <cellStyles count="2">
    <cellStyle name="Euro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Q141"/>
  <sheetViews>
    <sheetView tabSelected="1" zoomScaleNormal="100" zoomScaleSheetLayoutView="85" workbookViewId="0">
      <pane ySplit="13" topLeftCell="A14" activePane="bottomLeft" state="frozen"/>
      <selection pane="bottomLeft" activeCell="D6" sqref="D6:Q6"/>
    </sheetView>
  </sheetViews>
  <sheetFormatPr baseColWidth="10" defaultRowHeight="15" x14ac:dyDescent="0.25"/>
  <cols>
    <col min="1" max="1" width="10.140625" style="6" customWidth="1"/>
    <col min="2" max="2" width="15" style="7" customWidth="1"/>
    <col min="3" max="3" width="15.5703125" style="7" customWidth="1"/>
    <col min="4" max="4" width="15.7109375" style="11" customWidth="1"/>
    <col min="5" max="5" width="14.85546875" style="11" customWidth="1"/>
    <col min="6" max="7" width="11.42578125" style="11"/>
    <col min="8" max="9" width="13.5703125" style="6" customWidth="1"/>
    <col min="10" max="10" width="11.42578125" style="6"/>
    <col min="11" max="11" width="12.28515625" style="6" customWidth="1"/>
    <col min="12" max="12" width="15.140625" style="6" customWidth="1"/>
    <col min="13" max="13" width="15.28515625" style="21" customWidth="1"/>
    <col min="14" max="14" width="13" style="21" customWidth="1"/>
    <col min="15" max="16" width="11.42578125" style="6"/>
    <col min="17" max="17" width="14.5703125" style="21" customWidth="1"/>
    <col min="18" max="16384" width="11.42578125" style="6"/>
  </cols>
  <sheetData>
    <row r="2" spans="1:17" ht="18.75" x14ac:dyDescent="0.25">
      <c r="B2" s="85" t="s">
        <v>0</v>
      </c>
      <c r="C2" s="85"/>
      <c r="D2" s="85"/>
      <c r="E2" s="85"/>
      <c r="F2" s="85"/>
      <c r="G2" s="85"/>
      <c r="H2" s="85"/>
      <c r="I2" s="85"/>
      <c r="J2" s="85"/>
      <c r="K2" s="85"/>
      <c r="L2" s="85"/>
      <c r="M2" s="85"/>
      <c r="N2" s="85"/>
      <c r="O2" s="85"/>
      <c r="P2" s="85"/>
      <c r="Q2" s="85"/>
    </row>
    <row r="3" spans="1:17" ht="18.75" x14ac:dyDescent="0.25">
      <c r="B3" s="36"/>
      <c r="C3" s="36"/>
      <c r="D3" s="36"/>
      <c r="E3" s="36"/>
      <c r="F3" s="36"/>
      <c r="G3" s="36"/>
      <c r="H3" s="36"/>
      <c r="I3" s="36"/>
      <c r="J3" s="36"/>
      <c r="K3" s="36"/>
      <c r="L3" s="36"/>
      <c r="M3" s="36"/>
      <c r="N3" s="36"/>
      <c r="O3" s="36"/>
      <c r="P3" s="36"/>
      <c r="Q3" s="36"/>
    </row>
    <row r="4" spans="1:17" ht="18.75" x14ac:dyDescent="0.25">
      <c r="A4" s="42" t="s">
        <v>24</v>
      </c>
      <c r="B4" s="42"/>
      <c r="C4" s="37"/>
      <c r="D4" s="37"/>
      <c r="E4" s="37"/>
      <c r="F4" s="37"/>
      <c r="G4" s="37"/>
      <c r="H4" s="37"/>
      <c r="I4" s="37"/>
      <c r="J4" s="37"/>
      <c r="K4" s="37"/>
      <c r="L4" s="37"/>
      <c r="M4" s="36"/>
      <c r="N4" s="36"/>
      <c r="O4" s="36"/>
      <c r="P4" s="36"/>
      <c r="Q4" s="36"/>
    </row>
    <row r="6" spans="1:17" ht="15.75" x14ac:dyDescent="0.25">
      <c r="D6" s="86"/>
      <c r="E6" s="86"/>
      <c r="F6" s="86"/>
      <c r="G6" s="86"/>
      <c r="H6" s="86"/>
      <c r="I6" s="86"/>
      <c r="J6" s="86"/>
      <c r="K6" s="86"/>
      <c r="L6" s="86"/>
      <c r="M6" s="86"/>
      <c r="N6" s="86"/>
      <c r="O6" s="86"/>
      <c r="P6" s="86"/>
      <c r="Q6" s="86"/>
    </row>
    <row r="7" spans="1:17" x14ac:dyDescent="0.25">
      <c r="B7" s="8" t="s">
        <v>1</v>
      </c>
      <c r="C7" s="9">
        <v>56.232300000000002</v>
      </c>
      <c r="D7" s="10" t="s">
        <v>2</v>
      </c>
      <c r="J7" s="12"/>
      <c r="K7" s="12"/>
      <c r="L7" s="12"/>
      <c r="M7" s="22"/>
      <c r="N7" s="1"/>
      <c r="O7" s="2"/>
      <c r="P7" s="2"/>
      <c r="Q7" s="3"/>
    </row>
    <row r="8" spans="1:17" x14ac:dyDescent="0.25">
      <c r="B8" s="8" t="s">
        <v>3</v>
      </c>
      <c r="C8" s="9"/>
      <c r="D8" s="13">
        <v>0.111</v>
      </c>
      <c r="E8" s="11" t="s">
        <v>4</v>
      </c>
      <c r="J8" s="12"/>
      <c r="K8" s="12"/>
      <c r="L8" s="12"/>
      <c r="M8" s="22"/>
      <c r="N8" s="1"/>
      <c r="O8" s="2"/>
      <c r="P8" s="2"/>
      <c r="Q8" s="3"/>
    </row>
    <row r="9" spans="1:17" x14ac:dyDescent="0.25">
      <c r="B9" s="4" t="s">
        <v>5</v>
      </c>
      <c r="C9" s="9"/>
      <c r="D9" s="10"/>
      <c r="E9" s="13">
        <v>0.30649999999999999</v>
      </c>
      <c r="F9" s="11" t="s">
        <v>6</v>
      </c>
      <c r="J9" s="12"/>
      <c r="K9" s="12"/>
      <c r="L9" s="12"/>
      <c r="M9" s="22"/>
      <c r="N9" s="1"/>
      <c r="O9" s="2"/>
      <c r="P9" s="2"/>
      <c r="Q9" s="3"/>
    </row>
    <row r="10" spans="1:17" x14ac:dyDescent="0.25">
      <c r="D10" s="87"/>
      <c r="E10" s="87"/>
      <c r="F10" s="87"/>
      <c r="G10" s="87"/>
      <c r="J10" s="5"/>
      <c r="K10" s="5"/>
      <c r="L10" s="5"/>
      <c r="M10" s="22"/>
      <c r="N10" s="22"/>
      <c r="O10" s="12"/>
      <c r="P10" s="12"/>
      <c r="Q10" s="20"/>
    </row>
    <row r="11" spans="1:17" ht="33" customHeight="1" x14ac:dyDescent="0.25">
      <c r="B11" s="88" t="s">
        <v>7</v>
      </c>
      <c r="C11" s="89"/>
      <c r="D11" s="14"/>
      <c r="E11" s="15"/>
      <c r="F11" s="15"/>
      <c r="G11" s="15"/>
      <c r="H11" s="16"/>
      <c r="J11" s="17"/>
      <c r="K11" s="17"/>
      <c r="L11" s="17"/>
    </row>
    <row r="12" spans="1:17" ht="75" x14ac:dyDescent="0.25">
      <c r="B12" s="18" t="s">
        <v>8</v>
      </c>
      <c r="C12" s="18" t="s">
        <v>22</v>
      </c>
      <c r="D12" s="23" t="s">
        <v>9</v>
      </c>
      <c r="E12" s="23" t="s">
        <v>10</v>
      </c>
      <c r="F12" s="23" t="s">
        <v>11</v>
      </c>
      <c r="G12" s="23" t="s">
        <v>12</v>
      </c>
      <c r="H12" s="23" t="s">
        <v>13</v>
      </c>
      <c r="I12" s="23" t="s">
        <v>14</v>
      </c>
      <c r="J12" s="23" t="s">
        <v>15</v>
      </c>
      <c r="K12" s="23" t="s">
        <v>16</v>
      </c>
      <c r="L12" s="23" t="s">
        <v>17</v>
      </c>
      <c r="M12" s="24" t="s">
        <v>18</v>
      </c>
      <c r="N12" s="25" t="s">
        <v>19</v>
      </c>
      <c r="O12" s="23" t="s">
        <v>23</v>
      </c>
      <c r="P12" s="23" t="s">
        <v>20</v>
      </c>
      <c r="Q12" s="26" t="s">
        <v>21</v>
      </c>
    </row>
    <row r="13" spans="1:17" ht="3.75" customHeight="1" thickBot="1" x14ac:dyDescent="0.3">
      <c r="B13" s="38"/>
      <c r="C13" s="38"/>
      <c r="D13" s="39"/>
      <c r="E13" s="39"/>
      <c r="F13" s="39"/>
      <c r="G13" s="39"/>
      <c r="H13" s="39"/>
      <c r="I13" s="39"/>
      <c r="J13" s="39"/>
      <c r="K13" s="39"/>
      <c r="L13" s="39"/>
      <c r="M13" s="40"/>
      <c r="N13" s="40"/>
      <c r="O13" s="39"/>
      <c r="P13" s="39"/>
      <c r="Q13" s="40"/>
    </row>
    <row r="14" spans="1:17" s="21" customFormat="1" ht="15.75" thickBot="1" x14ac:dyDescent="0.3">
      <c r="A14" s="47" t="s">
        <v>25</v>
      </c>
      <c r="B14" s="48">
        <v>431</v>
      </c>
      <c r="C14" s="48">
        <v>40</v>
      </c>
      <c r="D14" s="49">
        <v>0.5</v>
      </c>
      <c r="E14" s="50">
        <v>0.5</v>
      </c>
      <c r="F14" s="51">
        <f t="shared" ref="F14" si="0">+B14*$C$7/12</f>
        <v>2019.6767750000001</v>
      </c>
      <c r="G14" s="51">
        <f t="shared" ref="G14" si="1">+C14*$C$7/12</f>
        <v>187.441</v>
      </c>
      <c r="H14" s="52">
        <f t="shared" ref="H14:H45" si="2">IF(D14=80%,TRUNC(B14*6/7*$C$7/12,2),IF(D14=90%,TRUNC(B14*32/35*$C$7/12,2),IF(AND(D14&gt;80%,D14&lt;90%),TRUNC(B14*TRUNC(((B14*4/7)+0.4)*100,1)*$C$7/1200,2),TRUNC(D14*B14*$C$7/12,2))))</f>
        <v>1009.83</v>
      </c>
      <c r="I14" s="52">
        <f t="shared" ref="I14" si="3">+G14*E14</f>
        <v>93.720500000000001</v>
      </c>
      <c r="J14" s="51">
        <f t="shared" ref="J14:J45" si="4">(F14+G14)*$D$8</f>
        <v>244.99007302500002</v>
      </c>
      <c r="K14" s="52">
        <f t="shared" ref="K14:K45" si="5">(H14+I14)*$D$8</f>
        <v>122.4941055</v>
      </c>
      <c r="L14" s="49">
        <f t="shared" ref="L14:L45" si="6">ROUND(($D$8*D14)+(0.8*($E$9+$D$8)*(1-D14)),4)</f>
        <v>0.2225</v>
      </c>
      <c r="M14" s="51">
        <f t="shared" ref="M14:M45" si="7">(F14+G14)*L14</f>
        <v>491.08370493750004</v>
      </c>
      <c r="N14" s="51">
        <f t="shared" ref="N14:N45" si="8">M14-K14</f>
        <v>368.58959943750006</v>
      </c>
      <c r="O14" s="51">
        <f t="shared" ref="O14:O45" si="9">M14-J14</f>
        <v>246.09363191250003</v>
      </c>
      <c r="P14" s="51">
        <f t="shared" ref="P14:P45" si="10">360*D14</f>
        <v>180</v>
      </c>
      <c r="Q14" s="53">
        <f t="shared" ref="Q14:Q45" si="11">ROUNDDOWN(360/(360-(360*D14))*12,0)</f>
        <v>24</v>
      </c>
    </row>
    <row r="15" spans="1:17" s="21" customFormat="1" ht="15.75" thickBot="1" x14ac:dyDescent="0.3">
      <c r="A15" s="61"/>
      <c r="B15" s="62"/>
      <c r="C15" s="62"/>
      <c r="D15" s="63">
        <v>0.5</v>
      </c>
      <c r="E15" s="64">
        <v>0.5</v>
      </c>
      <c r="F15" s="65">
        <f t="shared" ref="F15:F46" si="12">+B15*$C$7/12</f>
        <v>0</v>
      </c>
      <c r="G15" s="65">
        <f t="shared" ref="G15:G46" si="13">+C15*$C$7/12</f>
        <v>0</v>
      </c>
      <c r="H15" s="66">
        <f t="shared" si="2"/>
        <v>0</v>
      </c>
      <c r="I15" s="66">
        <f t="shared" ref="I15:I46" si="14">+G15*E15</f>
        <v>0</v>
      </c>
      <c r="J15" s="67">
        <f t="shared" si="4"/>
        <v>0</v>
      </c>
      <c r="K15" s="66">
        <f t="shared" si="5"/>
        <v>0</v>
      </c>
      <c r="L15" s="68">
        <f t="shared" si="6"/>
        <v>0.2225</v>
      </c>
      <c r="M15" s="69">
        <f t="shared" si="7"/>
        <v>0</v>
      </c>
      <c r="N15" s="70">
        <f t="shared" si="8"/>
        <v>0</v>
      </c>
      <c r="O15" s="67">
        <f t="shared" si="9"/>
        <v>0</v>
      </c>
      <c r="P15" s="67">
        <f t="shared" si="10"/>
        <v>180</v>
      </c>
      <c r="Q15" s="71">
        <f t="shared" si="11"/>
        <v>24</v>
      </c>
    </row>
    <row r="16" spans="1:17" x14ac:dyDescent="0.25">
      <c r="B16" s="41"/>
      <c r="C16" s="41"/>
      <c r="D16" s="56">
        <v>0.51390000000000002</v>
      </c>
      <c r="E16" s="56">
        <v>0.51390000000000002</v>
      </c>
      <c r="F16" s="57">
        <f t="shared" si="12"/>
        <v>0</v>
      </c>
      <c r="G16" s="57">
        <f t="shared" si="13"/>
        <v>0</v>
      </c>
      <c r="H16" s="58">
        <f t="shared" si="2"/>
        <v>0</v>
      </c>
      <c r="I16" s="58">
        <f t="shared" si="14"/>
        <v>0</v>
      </c>
      <c r="J16" s="59">
        <f t="shared" si="4"/>
        <v>0</v>
      </c>
      <c r="K16" s="58">
        <f t="shared" si="5"/>
        <v>0</v>
      </c>
      <c r="L16" s="60">
        <f t="shared" si="6"/>
        <v>0.21940000000000001</v>
      </c>
      <c r="M16" s="43">
        <f t="shared" si="7"/>
        <v>0</v>
      </c>
      <c r="N16" s="44">
        <f t="shared" si="8"/>
        <v>0</v>
      </c>
      <c r="O16" s="59">
        <f t="shared" si="9"/>
        <v>0</v>
      </c>
      <c r="P16" s="59">
        <f t="shared" si="10"/>
        <v>185.00400000000002</v>
      </c>
      <c r="Q16" s="45">
        <f t="shared" si="11"/>
        <v>24</v>
      </c>
    </row>
    <row r="17" spans="2:17" x14ac:dyDescent="0.25">
      <c r="B17" s="41"/>
      <c r="C17" s="19"/>
      <c r="D17" s="27">
        <v>0.51429999999999998</v>
      </c>
      <c r="E17" s="27">
        <v>0.51429999999999998</v>
      </c>
      <c r="F17" s="28">
        <f t="shared" si="12"/>
        <v>0</v>
      </c>
      <c r="G17" s="28">
        <f t="shared" si="13"/>
        <v>0</v>
      </c>
      <c r="H17" s="29">
        <f t="shared" si="2"/>
        <v>0</v>
      </c>
      <c r="I17" s="29">
        <f t="shared" si="14"/>
        <v>0</v>
      </c>
      <c r="J17" s="30">
        <f t="shared" si="4"/>
        <v>0</v>
      </c>
      <c r="K17" s="29">
        <f t="shared" si="5"/>
        <v>0</v>
      </c>
      <c r="L17" s="31">
        <f t="shared" si="6"/>
        <v>0.21929999999999999</v>
      </c>
      <c r="M17" s="32">
        <f t="shared" si="7"/>
        <v>0</v>
      </c>
      <c r="N17" s="33">
        <f t="shared" si="8"/>
        <v>0</v>
      </c>
      <c r="O17" s="30">
        <f t="shared" si="9"/>
        <v>0</v>
      </c>
      <c r="P17" s="30">
        <f t="shared" si="10"/>
        <v>185.148</v>
      </c>
      <c r="Q17" s="34">
        <f t="shared" si="11"/>
        <v>24</v>
      </c>
    </row>
    <row r="18" spans="2:17" x14ac:dyDescent="0.25">
      <c r="B18" s="41"/>
      <c r="C18" s="19"/>
      <c r="D18" s="27">
        <v>0.52080000000000004</v>
      </c>
      <c r="E18" s="27">
        <v>0.52080000000000004</v>
      </c>
      <c r="F18" s="28">
        <f t="shared" si="12"/>
        <v>0</v>
      </c>
      <c r="G18" s="28">
        <f t="shared" si="13"/>
        <v>0</v>
      </c>
      <c r="H18" s="29">
        <f t="shared" si="2"/>
        <v>0</v>
      </c>
      <c r="I18" s="29">
        <f t="shared" si="14"/>
        <v>0</v>
      </c>
      <c r="J18" s="30">
        <f t="shared" si="4"/>
        <v>0</v>
      </c>
      <c r="K18" s="29">
        <f t="shared" si="5"/>
        <v>0</v>
      </c>
      <c r="L18" s="31">
        <f t="shared" si="6"/>
        <v>0.21790000000000001</v>
      </c>
      <c r="M18" s="32">
        <f t="shared" si="7"/>
        <v>0</v>
      </c>
      <c r="N18" s="33">
        <f t="shared" si="8"/>
        <v>0</v>
      </c>
      <c r="O18" s="30">
        <f t="shared" si="9"/>
        <v>0</v>
      </c>
      <c r="P18" s="30">
        <f t="shared" si="10"/>
        <v>187.48800000000003</v>
      </c>
      <c r="Q18" s="34">
        <f t="shared" si="11"/>
        <v>25</v>
      </c>
    </row>
    <row r="19" spans="2:17" x14ac:dyDescent="0.25">
      <c r="B19" s="41"/>
      <c r="C19" s="19"/>
      <c r="D19" s="27">
        <v>0.52500000000000002</v>
      </c>
      <c r="E19" s="27">
        <v>0.52500000000000002</v>
      </c>
      <c r="F19" s="28">
        <f t="shared" si="12"/>
        <v>0</v>
      </c>
      <c r="G19" s="28">
        <f t="shared" si="13"/>
        <v>0</v>
      </c>
      <c r="H19" s="29">
        <f t="shared" si="2"/>
        <v>0</v>
      </c>
      <c r="I19" s="29">
        <f t="shared" si="14"/>
        <v>0</v>
      </c>
      <c r="J19" s="30">
        <f t="shared" si="4"/>
        <v>0</v>
      </c>
      <c r="K19" s="29">
        <f t="shared" si="5"/>
        <v>0</v>
      </c>
      <c r="L19" s="31">
        <f t="shared" si="6"/>
        <v>0.21690000000000001</v>
      </c>
      <c r="M19" s="32">
        <f t="shared" si="7"/>
        <v>0</v>
      </c>
      <c r="N19" s="33">
        <f t="shared" si="8"/>
        <v>0</v>
      </c>
      <c r="O19" s="30">
        <f t="shared" si="9"/>
        <v>0</v>
      </c>
      <c r="P19" s="30">
        <f t="shared" si="10"/>
        <v>189</v>
      </c>
      <c r="Q19" s="34">
        <f t="shared" si="11"/>
        <v>25</v>
      </c>
    </row>
    <row r="20" spans="2:17" x14ac:dyDescent="0.25">
      <c r="B20" s="41"/>
      <c r="C20" s="19"/>
      <c r="D20" s="54">
        <v>0.52629999999999999</v>
      </c>
      <c r="E20" s="54">
        <v>0.52629999999999999</v>
      </c>
      <c r="F20" s="28">
        <f t="shared" si="12"/>
        <v>0</v>
      </c>
      <c r="G20" s="28">
        <f t="shared" si="13"/>
        <v>0</v>
      </c>
      <c r="H20" s="29">
        <f t="shared" si="2"/>
        <v>0</v>
      </c>
      <c r="I20" s="29">
        <f t="shared" si="14"/>
        <v>0</v>
      </c>
      <c r="J20" s="30">
        <f t="shared" si="4"/>
        <v>0</v>
      </c>
      <c r="K20" s="29">
        <f t="shared" si="5"/>
        <v>0</v>
      </c>
      <c r="L20" s="31">
        <f t="shared" si="6"/>
        <v>0.21659999999999999</v>
      </c>
      <c r="M20" s="32">
        <f t="shared" si="7"/>
        <v>0</v>
      </c>
      <c r="N20" s="33">
        <f t="shared" si="8"/>
        <v>0</v>
      </c>
      <c r="O20" s="30">
        <f t="shared" si="9"/>
        <v>0</v>
      </c>
      <c r="P20" s="30">
        <f t="shared" si="10"/>
        <v>189.46799999999999</v>
      </c>
      <c r="Q20" s="34">
        <f t="shared" si="11"/>
        <v>25</v>
      </c>
    </row>
    <row r="21" spans="2:17" x14ac:dyDescent="0.25">
      <c r="B21" s="41"/>
      <c r="C21" s="19"/>
      <c r="D21" s="27">
        <v>0.52780000000000005</v>
      </c>
      <c r="E21" s="27">
        <v>0.52780000000000005</v>
      </c>
      <c r="F21" s="28">
        <f t="shared" si="12"/>
        <v>0</v>
      </c>
      <c r="G21" s="28">
        <f t="shared" si="13"/>
        <v>0</v>
      </c>
      <c r="H21" s="29">
        <f t="shared" si="2"/>
        <v>0</v>
      </c>
      <c r="I21" s="29">
        <f t="shared" si="14"/>
        <v>0</v>
      </c>
      <c r="J21" s="30">
        <f t="shared" si="4"/>
        <v>0</v>
      </c>
      <c r="K21" s="29">
        <f t="shared" si="5"/>
        <v>0</v>
      </c>
      <c r="L21" s="31">
        <f t="shared" si="6"/>
        <v>0.21629999999999999</v>
      </c>
      <c r="M21" s="32">
        <f t="shared" si="7"/>
        <v>0</v>
      </c>
      <c r="N21" s="33">
        <f t="shared" si="8"/>
        <v>0</v>
      </c>
      <c r="O21" s="30">
        <f t="shared" si="9"/>
        <v>0</v>
      </c>
      <c r="P21" s="30">
        <f t="shared" si="10"/>
        <v>190.00800000000001</v>
      </c>
      <c r="Q21" s="34">
        <f t="shared" si="11"/>
        <v>25</v>
      </c>
    </row>
    <row r="22" spans="2:17" x14ac:dyDescent="0.25">
      <c r="B22" s="41"/>
      <c r="C22" s="19"/>
      <c r="D22" s="27">
        <v>0.52859999999999996</v>
      </c>
      <c r="E22" s="27">
        <v>0.52859999999999996</v>
      </c>
      <c r="F22" s="28">
        <f t="shared" si="12"/>
        <v>0</v>
      </c>
      <c r="G22" s="28">
        <f t="shared" si="13"/>
        <v>0</v>
      </c>
      <c r="H22" s="29">
        <f t="shared" si="2"/>
        <v>0</v>
      </c>
      <c r="I22" s="29">
        <f t="shared" si="14"/>
        <v>0</v>
      </c>
      <c r="J22" s="30">
        <f t="shared" si="4"/>
        <v>0</v>
      </c>
      <c r="K22" s="29">
        <f t="shared" si="5"/>
        <v>0</v>
      </c>
      <c r="L22" s="31">
        <f t="shared" si="6"/>
        <v>0.21609999999999999</v>
      </c>
      <c r="M22" s="32">
        <f t="shared" si="7"/>
        <v>0</v>
      </c>
      <c r="N22" s="33">
        <f t="shared" si="8"/>
        <v>0</v>
      </c>
      <c r="O22" s="30">
        <f t="shared" si="9"/>
        <v>0</v>
      </c>
      <c r="P22" s="30">
        <f t="shared" si="10"/>
        <v>190.29599999999999</v>
      </c>
      <c r="Q22" s="34">
        <f t="shared" si="11"/>
        <v>25</v>
      </c>
    </row>
    <row r="23" spans="2:17" x14ac:dyDescent="0.25">
      <c r="B23" s="41"/>
      <c r="C23" s="19"/>
      <c r="D23" s="54">
        <v>0.52939999999999998</v>
      </c>
      <c r="E23" s="54">
        <v>0.52939999999999998</v>
      </c>
      <c r="F23" s="28">
        <f t="shared" si="12"/>
        <v>0</v>
      </c>
      <c r="G23" s="28">
        <f t="shared" si="13"/>
        <v>0</v>
      </c>
      <c r="H23" s="29">
        <f t="shared" si="2"/>
        <v>0</v>
      </c>
      <c r="I23" s="29">
        <f t="shared" si="14"/>
        <v>0</v>
      </c>
      <c r="J23" s="30">
        <f t="shared" si="4"/>
        <v>0</v>
      </c>
      <c r="K23" s="29">
        <f t="shared" si="5"/>
        <v>0</v>
      </c>
      <c r="L23" s="31">
        <f t="shared" si="6"/>
        <v>0.21590000000000001</v>
      </c>
      <c r="M23" s="32">
        <f t="shared" si="7"/>
        <v>0</v>
      </c>
      <c r="N23" s="33">
        <f t="shared" si="8"/>
        <v>0</v>
      </c>
      <c r="O23" s="30">
        <f t="shared" si="9"/>
        <v>0</v>
      </c>
      <c r="P23" s="30">
        <f t="shared" si="10"/>
        <v>190.584</v>
      </c>
      <c r="Q23" s="34">
        <f t="shared" si="11"/>
        <v>25</v>
      </c>
    </row>
    <row r="24" spans="2:17" x14ac:dyDescent="0.25">
      <c r="B24" s="41"/>
      <c r="C24" s="19"/>
      <c r="D24" s="54">
        <v>0.5333</v>
      </c>
      <c r="E24" s="54">
        <v>0.5333</v>
      </c>
      <c r="F24" s="28">
        <f t="shared" si="12"/>
        <v>0</v>
      </c>
      <c r="G24" s="28">
        <f t="shared" si="13"/>
        <v>0</v>
      </c>
      <c r="H24" s="29">
        <f t="shared" si="2"/>
        <v>0</v>
      </c>
      <c r="I24" s="29">
        <f t="shared" si="14"/>
        <v>0</v>
      </c>
      <c r="J24" s="30">
        <f t="shared" si="4"/>
        <v>0</v>
      </c>
      <c r="K24" s="29">
        <f t="shared" si="5"/>
        <v>0</v>
      </c>
      <c r="L24" s="31">
        <f t="shared" si="6"/>
        <v>0.21510000000000001</v>
      </c>
      <c r="M24" s="32">
        <f t="shared" si="7"/>
        <v>0</v>
      </c>
      <c r="N24" s="33">
        <f t="shared" si="8"/>
        <v>0</v>
      </c>
      <c r="O24" s="30">
        <f t="shared" si="9"/>
        <v>0</v>
      </c>
      <c r="P24" s="30">
        <f t="shared" si="10"/>
        <v>191.988</v>
      </c>
      <c r="Q24" s="34">
        <f t="shared" si="11"/>
        <v>25</v>
      </c>
    </row>
    <row r="25" spans="2:17" x14ac:dyDescent="0.25">
      <c r="B25" s="41"/>
      <c r="C25" s="19"/>
      <c r="D25" s="27">
        <v>0.53569999999999995</v>
      </c>
      <c r="E25" s="27">
        <v>0.53569999999999995</v>
      </c>
      <c r="F25" s="28">
        <f t="shared" si="12"/>
        <v>0</v>
      </c>
      <c r="G25" s="28">
        <f t="shared" si="13"/>
        <v>0</v>
      </c>
      <c r="H25" s="29">
        <f t="shared" si="2"/>
        <v>0</v>
      </c>
      <c r="I25" s="29">
        <f t="shared" si="14"/>
        <v>0</v>
      </c>
      <c r="J25" s="30">
        <f t="shared" si="4"/>
        <v>0</v>
      </c>
      <c r="K25" s="29">
        <f t="shared" si="5"/>
        <v>0</v>
      </c>
      <c r="L25" s="31">
        <f t="shared" si="6"/>
        <v>0.2145</v>
      </c>
      <c r="M25" s="32">
        <f t="shared" si="7"/>
        <v>0</v>
      </c>
      <c r="N25" s="33">
        <f t="shared" si="8"/>
        <v>0</v>
      </c>
      <c r="O25" s="30">
        <f t="shared" si="9"/>
        <v>0</v>
      </c>
      <c r="P25" s="30">
        <f t="shared" si="10"/>
        <v>192.85199999999998</v>
      </c>
      <c r="Q25" s="34">
        <f t="shared" si="11"/>
        <v>25</v>
      </c>
    </row>
    <row r="26" spans="2:17" x14ac:dyDescent="0.25">
      <c r="B26" s="41"/>
      <c r="C26" s="19"/>
      <c r="D26" s="27">
        <v>0.54</v>
      </c>
      <c r="E26" s="27">
        <v>0.54</v>
      </c>
      <c r="F26" s="28">
        <f t="shared" si="12"/>
        <v>0</v>
      </c>
      <c r="G26" s="28">
        <f t="shared" si="13"/>
        <v>0</v>
      </c>
      <c r="H26" s="29">
        <f t="shared" si="2"/>
        <v>0</v>
      </c>
      <c r="I26" s="29">
        <f t="shared" si="14"/>
        <v>0</v>
      </c>
      <c r="J26" s="30">
        <f t="shared" si="4"/>
        <v>0</v>
      </c>
      <c r="K26" s="29">
        <f t="shared" si="5"/>
        <v>0</v>
      </c>
      <c r="L26" s="31">
        <f t="shared" si="6"/>
        <v>0.21360000000000001</v>
      </c>
      <c r="M26" s="32">
        <f t="shared" si="7"/>
        <v>0</v>
      </c>
      <c r="N26" s="33">
        <f t="shared" si="8"/>
        <v>0</v>
      </c>
      <c r="O26" s="30">
        <f t="shared" si="9"/>
        <v>0</v>
      </c>
      <c r="P26" s="30">
        <f t="shared" si="10"/>
        <v>194.4</v>
      </c>
      <c r="Q26" s="34">
        <f t="shared" si="11"/>
        <v>26</v>
      </c>
    </row>
    <row r="27" spans="2:17" x14ac:dyDescent="0.25">
      <c r="B27" s="41"/>
      <c r="C27" s="19"/>
      <c r="D27" s="35">
        <v>0.54169999999999996</v>
      </c>
      <c r="E27" s="35">
        <v>0.54169999999999996</v>
      </c>
      <c r="F27" s="28">
        <f t="shared" si="12"/>
        <v>0</v>
      </c>
      <c r="G27" s="28">
        <f t="shared" si="13"/>
        <v>0</v>
      </c>
      <c r="H27" s="29">
        <f t="shared" si="2"/>
        <v>0</v>
      </c>
      <c r="I27" s="29">
        <f t="shared" si="14"/>
        <v>0</v>
      </c>
      <c r="J27" s="30">
        <f t="shared" si="4"/>
        <v>0</v>
      </c>
      <c r="K27" s="29">
        <f t="shared" si="5"/>
        <v>0</v>
      </c>
      <c r="L27" s="31">
        <f t="shared" si="6"/>
        <v>0.2132</v>
      </c>
      <c r="M27" s="32">
        <f t="shared" si="7"/>
        <v>0</v>
      </c>
      <c r="N27" s="33">
        <f t="shared" si="8"/>
        <v>0</v>
      </c>
      <c r="O27" s="30">
        <f t="shared" si="9"/>
        <v>0</v>
      </c>
      <c r="P27" s="30">
        <f t="shared" si="10"/>
        <v>195.01199999999997</v>
      </c>
      <c r="Q27" s="34">
        <f t="shared" si="11"/>
        <v>26</v>
      </c>
    </row>
    <row r="28" spans="2:17" x14ac:dyDescent="0.25">
      <c r="B28" s="41"/>
      <c r="C28" s="19"/>
      <c r="D28" s="27">
        <v>0.54290000000000005</v>
      </c>
      <c r="E28" s="27">
        <v>0.54290000000000005</v>
      </c>
      <c r="F28" s="28">
        <f t="shared" si="12"/>
        <v>0</v>
      </c>
      <c r="G28" s="28">
        <f t="shared" si="13"/>
        <v>0</v>
      </c>
      <c r="H28" s="29">
        <f t="shared" si="2"/>
        <v>0</v>
      </c>
      <c r="I28" s="29">
        <f t="shared" si="14"/>
        <v>0</v>
      </c>
      <c r="J28" s="30">
        <f t="shared" si="4"/>
        <v>0</v>
      </c>
      <c r="K28" s="29">
        <f t="shared" si="5"/>
        <v>0</v>
      </c>
      <c r="L28" s="31">
        <f t="shared" si="6"/>
        <v>0.21290000000000001</v>
      </c>
      <c r="M28" s="32">
        <f t="shared" si="7"/>
        <v>0</v>
      </c>
      <c r="N28" s="33">
        <f t="shared" si="8"/>
        <v>0</v>
      </c>
      <c r="O28" s="30">
        <f t="shared" si="9"/>
        <v>0</v>
      </c>
      <c r="P28" s="30">
        <f t="shared" si="10"/>
        <v>195.44400000000002</v>
      </c>
      <c r="Q28" s="34">
        <f t="shared" si="11"/>
        <v>26</v>
      </c>
    </row>
    <row r="29" spans="2:17" x14ac:dyDescent="0.25">
      <c r="B29" s="41"/>
      <c r="C29" s="19"/>
      <c r="D29" s="35">
        <v>0.54859999999999998</v>
      </c>
      <c r="E29" s="35">
        <v>0.54859999999999998</v>
      </c>
      <c r="F29" s="28">
        <f t="shared" si="12"/>
        <v>0</v>
      </c>
      <c r="G29" s="28">
        <f t="shared" si="13"/>
        <v>0</v>
      </c>
      <c r="H29" s="29">
        <f t="shared" si="2"/>
        <v>0</v>
      </c>
      <c r="I29" s="29">
        <f t="shared" si="14"/>
        <v>0</v>
      </c>
      <c r="J29" s="30">
        <f t="shared" si="4"/>
        <v>0</v>
      </c>
      <c r="K29" s="29">
        <f t="shared" si="5"/>
        <v>0</v>
      </c>
      <c r="L29" s="31">
        <f t="shared" si="6"/>
        <v>0.2117</v>
      </c>
      <c r="M29" s="32">
        <f t="shared" si="7"/>
        <v>0</v>
      </c>
      <c r="N29" s="33">
        <f t="shared" si="8"/>
        <v>0</v>
      </c>
      <c r="O29" s="30">
        <f t="shared" si="9"/>
        <v>0</v>
      </c>
      <c r="P29" s="30">
        <f t="shared" si="10"/>
        <v>197.49599999999998</v>
      </c>
      <c r="Q29" s="34">
        <f t="shared" si="11"/>
        <v>26</v>
      </c>
    </row>
    <row r="30" spans="2:17" x14ac:dyDescent="0.25">
      <c r="B30" s="41"/>
      <c r="C30" s="19"/>
      <c r="D30" s="27">
        <v>0.55000000000000004</v>
      </c>
      <c r="E30" s="27">
        <v>0.55000000000000004</v>
      </c>
      <c r="F30" s="28">
        <f t="shared" si="12"/>
        <v>0</v>
      </c>
      <c r="G30" s="28">
        <f t="shared" si="13"/>
        <v>0</v>
      </c>
      <c r="H30" s="29">
        <f t="shared" si="2"/>
        <v>0</v>
      </c>
      <c r="I30" s="29">
        <f t="shared" si="14"/>
        <v>0</v>
      </c>
      <c r="J30" s="30">
        <f t="shared" si="4"/>
        <v>0</v>
      </c>
      <c r="K30" s="29">
        <f t="shared" si="5"/>
        <v>0</v>
      </c>
      <c r="L30" s="31">
        <f t="shared" si="6"/>
        <v>0.2114</v>
      </c>
      <c r="M30" s="32">
        <f t="shared" si="7"/>
        <v>0</v>
      </c>
      <c r="N30" s="33">
        <f t="shared" si="8"/>
        <v>0</v>
      </c>
      <c r="O30" s="30">
        <f t="shared" si="9"/>
        <v>0</v>
      </c>
      <c r="P30" s="30">
        <f t="shared" si="10"/>
        <v>198.00000000000003</v>
      </c>
      <c r="Q30" s="34">
        <f t="shared" si="11"/>
        <v>26</v>
      </c>
    </row>
    <row r="31" spans="2:17" x14ac:dyDescent="0.25">
      <c r="B31" s="41"/>
      <c r="C31" s="19"/>
      <c r="D31" s="54">
        <v>0.55559999999999998</v>
      </c>
      <c r="E31" s="54">
        <v>0.55559999999999998</v>
      </c>
      <c r="F31" s="28">
        <f t="shared" si="12"/>
        <v>0</v>
      </c>
      <c r="G31" s="28">
        <f t="shared" si="13"/>
        <v>0</v>
      </c>
      <c r="H31" s="29">
        <f t="shared" si="2"/>
        <v>0</v>
      </c>
      <c r="I31" s="29">
        <f t="shared" si="14"/>
        <v>0</v>
      </c>
      <c r="J31" s="30">
        <f t="shared" si="4"/>
        <v>0</v>
      </c>
      <c r="K31" s="29">
        <f t="shared" si="5"/>
        <v>0</v>
      </c>
      <c r="L31" s="31">
        <f t="shared" si="6"/>
        <v>0.21010000000000001</v>
      </c>
      <c r="M31" s="32">
        <f t="shared" si="7"/>
        <v>0</v>
      </c>
      <c r="N31" s="33">
        <f t="shared" si="8"/>
        <v>0</v>
      </c>
      <c r="O31" s="30">
        <f t="shared" si="9"/>
        <v>0</v>
      </c>
      <c r="P31" s="30">
        <f t="shared" si="10"/>
        <v>200.01599999999999</v>
      </c>
      <c r="Q31" s="34">
        <f t="shared" si="11"/>
        <v>27</v>
      </c>
    </row>
    <row r="32" spans="2:17" x14ac:dyDescent="0.25">
      <c r="B32" s="41"/>
      <c r="C32" s="19"/>
      <c r="D32" s="27">
        <v>0.55710000000000004</v>
      </c>
      <c r="E32" s="27">
        <v>0.55710000000000004</v>
      </c>
      <c r="F32" s="28">
        <f t="shared" si="12"/>
        <v>0</v>
      </c>
      <c r="G32" s="28">
        <f t="shared" si="13"/>
        <v>0</v>
      </c>
      <c r="H32" s="29">
        <f t="shared" si="2"/>
        <v>0</v>
      </c>
      <c r="I32" s="29">
        <f t="shared" si="14"/>
        <v>0</v>
      </c>
      <c r="J32" s="30">
        <f t="shared" si="4"/>
        <v>0</v>
      </c>
      <c r="K32" s="29">
        <f t="shared" si="5"/>
        <v>0</v>
      </c>
      <c r="L32" s="31">
        <f t="shared" si="6"/>
        <v>0.20979999999999999</v>
      </c>
      <c r="M32" s="32">
        <f t="shared" si="7"/>
        <v>0</v>
      </c>
      <c r="N32" s="33">
        <f t="shared" si="8"/>
        <v>0</v>
      </c>
      <c r="O32" s="30">
        <f t="shared" si="9"/>
        <v>0</v>
      </c>
      <c r="P32" s="30">
        <f t="shared" si="10"/>
        <v>200.55600000000001</v>
      </c>
      <c r="Q32" s="34">
        <f t="shared" si="11"/>
        <v>27</v>
      </c>
    </row>
    <row r="33" spans="1:17" x14ac:dyDescent="0.25">
      <c r="B33" s="41"/>
      <c r="C33" s="19"/>
      <c r="D33" s="35">
        <v>0.5625</v>
      </c>
      <c r="E33" s="35">
        <v>0.5625</v>
      </c>
      <c r="F33" s="28">
        <f t="shared" si="12"/>
        <v>0</v>
      </c>
      <c r="G33" s="28">
        <f t="shared" si="13"/>
        <v>0</v>
      </c>
      <c r="H33" s="29">
        <f t="shared" si="2"/>
        <v>0</v>
      </c>
      <c r="I33" s="29">
        <f t="shared" si="14"/>
        <v>0</v>
      </c>
      <c r="J33" s="30">
        <f t="shared" si="4"/>
        <v>0</v>
      </c>
      <c r="K33" s="29">
        <f t="shared" si="5"/>
        <v>0</v>
      </c>
      <c r="L33" s="31">
        <f t="shared" si="6"/>
        <v>0.20860000000000001</v>
      </c>
      <c r="M33" s="32">
        <f t="shared" si="7"/>
        <v>0</v>
      </c>
      <c r="N33" s="33">
        <f t="shared" si="8"/>
        <v>0</v>
      </c>
      <c r="O33" s="30">
        <f t="shared" si="9"/>
        <v>0</v>
      </c>
      <c r="P33" s="30">
        <f t="shared" si="10"/>
        <v>202.5</v>
      </c>
      <c r="Q33" s="34">
        <f t="shared" si="11"/>
        <v>27</v>
      </c>
    </row>
    <row r="34" spans="1:17" x14ac:dyDescent="0.25">
      <c r="B34" s="41"/>
      <c r="C34" s="19"/>
      <c r="D34" s="27">
        <v>0.56259999999999999</v>
      </c>
      <c r="E34" s="27">
        <v>0.56259999999999999</v>
      </c>
      <c r="F34" s="28">
        <f t="shared" si="12"/>
        <v>0</v>
      </c>
      <c r="G34" s="28">
        <f t="shared" si="13"/>
        <v>0</v>
      </c>
      <c r="H34" s="29">
        <f t="shared" si="2"/>
        <v>0</v>
      </c>
      <c r="I34" s="29">
        <f t="shared" si="14"/>
        <v>0</v>
      </c>
      <c r="J34" s="30">
        <f t="shared" si="4"/>
        <v>0</v>
      </c>
      <c r="K34" s="29">
        <f t="shared" si="5"/>
        <v>0</v>
      </c>
      <c r="L34" s="31">
        <f t="shared" si="6"/>
        <v>0.20849999999999999</v>
      </c>
      <c r="M34" s="32">
        <f t="shared" si="7"/>
        <v>0</v>
      </c>
      <c r="N34" s="33">
        <f t="shared" si="8"/>
        <v>0</v>
      </c>
      <c r="O34" s="30">
        <f t="shared" si="9"/>
        <v>0</v>
      </c>
      <c r="P34" s="30">
        <f t="shared" si="10"/>
        <v>202.536</v>
      </c>
      <c r="Q34" s="34">
        <f t="shared" si="11"/>
        <v>27</v>
      </c>
    </row>
    <row r="35" spans="1:17" x14ac:dyDescent="0.25">
      <c r="B35" s="41"/>
      <c r="C35" s="19"/>
      <c r="D35" s="27">
        <v>0.56669999999999998</v>
      </c>
      <c r="E35" s="27">
        <v>0.56669999999999998</v>
      </c>
      <c r="F35" s="28">
        <f t="shared" si="12"/>
        <v>0</v>
      </c>
      <c r="G35" s="28">
        <f t="shared" si="13"/>
        <v>0</v>
      </c>
      <c r="H35" s="29">
        <f t="shared" si="2"/>
        <v>0</v>
      </c>
      <c r="I35" s="29">
        <f t="shared" si="14"/>
        <v>0</v>
      </c>
      <c r="J35" s="30">
        <f t="shared" si="4"/>
        <v>0</v>
      </c>
      <c r="K35" s="29">
        <f t="shared" si="5"/>
        <v>0</v>
      </c>
      <c r="L35" s="31">
        <f t="shared" si="6"/>
        <v>0.20760000000000001</v>
      </c>
      <c r="M35" s="32">
        <f t="shared" si="7"/>
        <v>0</v>
      </c>
      <c r="N35" s="33">
        <f t="shared" si="8"/>
        <v>0</v>
      </c>
      <c r="O35" s="30">
        <f t="shared" si="9"/>
        <v>0</v>
      </c>
      <c r="P35" s="30">
        <f t="shared" si="10"/>
        <v>204.012</v>
      </c>
      <c r="Q35" s="34">
        <f t="shared" si="11"/>
        <v>27</v>
      </c>
    </row>
    <row r="36" spans="1:17" x14ac:dyDescent="0.25">
      <c r="B36" s="41"/>
      <c r="C36" s="19"/>
      <c r="D36" s="27">
        <v>0.56940000000000002</v>
      </c>
      <c r="E36" s="27">
        <v>0.56940000000000002</v>
      </c>
      <c r="F36" s="28">
        <f t="shared" si="12"/>
        <v>0</v>
      </c>
      <c r="G36" s="28">
        <f t="shared" si="13"/>
        <v>0</v>
      </c>
      <c r="H36" s="29">
        <f t="shared" si="2"/>
        <v>0</v>
      </c>
      <c r="I36" s="29">
        <f t="shared" si="14"/>
        <v>0</v>
      </c>
      <c r="J36" s="30">
        <f t="shared" si="4"/>
        <v>0</v>
      </c>
      <c r="K36" s="29">
        <f t="shared" si="5"/>
        <v>0</v>
      </c>
      <c r="L36" s="31">
        <f t="shared" si="6"/>
        <v>0.20699999999999999</v>
      </c>
      <c r="M36" s="32">
        <f t="shared" si="7"/>
        <v>0</v>
      </c>
      <c r="N36" s="33">
        <f t="shared" si="8"/>
        <v>0</v>
      </c>
      <c r="O36" s="30">
        <f t="shared" si="9"/>
        <v>0</v>
      </c>
      <c r="P36" s="30">
        <f t="shared" si="10"/>
        <v>204.98400000000001</v>
      </c>
      <c r="Q36" s="34">
        <f t="shared" si="11"/>
        <v>27</v>
      </c>
    </row>
    <row r="37" spans="1:17" x14ac:dyDescent="0.25">
      <c r="B37" s="41"/>
      <c r="C37" s="19"/>
      <c r="D37" s="27">
        <v>0.57140000000000002</v>
      </c>
      <c r="E37" s="27">
        <v>0.57140000000000002</v>
      </c>
      <c r="F37" s="28">
        <f t="shared" si="12"/>
        <v>0</v>
      </c>
      <c r="G37" s="28">
        <f t="shared" si="13"/>
        <v>0</v>
      </c>
      <c r="H37" s="29">
        <f t="shared" si="2"/>
        <v>0</v>
      </c>
      <c r="I37" s="29">
        <f t="shared" si="14"/>
        <v>0</v>
      </c>
      <c r="J37" s="30">
        <f t="shared" si="4"/>
        <v>0</v>
      </c>
      <c r="K37" s="29">
        <f t="shared" si="5"/>
        <v>0</v>
      </c>
      <c r="L37" s="31">
        <f t="shared" si="6"/>
        <v>0.20660000000000001</v>
      </c>
      <c r="M37" s="32">
        <f t="shared" si="7"/>
        <v>0</v>
      </c>
      <c r="N37" s="33">
        <f t="shared" si="8"/>
        <v>0</v>
      </c>
      <c r="O37" s="30">
        <f t="shared" si="9"/>
        <v>0</v>
      </c>
      <c r="P37" s="30">
        <f t="shared" si="10"/>
        <v>205.70400000000001</v>
      </c>
      <c r="Q37" s="34">
        <f t="shared" si="11"/>
        <v>27</v>
      </c>
    </row>
    <row r="38" spans="1:17" x14ac:dyDescent="0.25">
      <c r="B38" s="41"/>
      <c r="C38" s="19"/>
      <c r="D38" s="27">
        <v>0.57499999999999996</v>
      </c>
      <c r="E38" s="27">
        <v>0.57499999999999996</v>
      </c>
      <c r="F38" s="28">
        <f t="shared" si="12"/>
        <v>0</v>
      </c>
      <c r="G38" s="28">
        <f t="shared" si="13"/>
        <v>0</v>
      </c>
      <c r="H38" s="29">
        <f t="shared" si="2"/>
        <v>0</v>
      </c>
      <c r="I38" s="29">
        <f t="shared" si="14"/>
        <v>0</v>
      </c>
      <c r="J38" s="30">
        <f t="shared" si="4"/>
        <v>0</v>
      </c>
      <c r="K38" s="29">
        <f t="shared" si="5"/>
        <v>0</v>
      </c>
      <c r="L38" s="31">
        <f t="shared" si="6"/>
        <v>0.20580000000000001</v>
      </c>
      <c r="M38" s="32">
        <f t="shared" si="7"/>
        <v>0</v>
      </c>
      <c r="N38" s="33">
        <f t="shared" si="8"/>
        <v>0</v>
      </c>
      <c r="O38" s="30">
        <f t="shared" si="9"/>
        <v>0</v>
      </c>
      <c r="P38" s="30">
        <f t="shared" si="10"/>
        <v>206.99999999999997</v>
      </c>
      <c r="Q38" s="34">
        <f t="shared" si="11"/>
        <v>28</v>
      </c>
    </row>
    <row r="39" spans="1:17" x14ac:dyDescent="0.25">
      <c r="B39" s="41"/>
      <c r="C39" s="19"/>
      <c r="D39" s="54">
        <v>0.57889999999999997</v>
      </c>
      <c r="E39" s="54">
        <v>0.57889999999999997</v>
      </c>
      <c r="F39" s="28">
        <f t="shared" si="12"/>
        <v>0</v>
      </c>
      <c r="G39" s="28">
        <f t="shared" si="13"/>
        <v>0</v>
      </c>
      <c r="H39" s="29">
        <f t="shared" si="2"/>
        <v>0</v>
      </c>
      <c r="I39" s="29">
        <f t="shared" si="14"/>
        <v>0</v>
      </c>
      <c r="J39" s="30">
        <f t="shared" si="4"/>
        <v>0</v>
      </c>
      <c r="K39" s="29">
        <f t="shared" si="5"/>
        <v>0</v>
      </c>
      <c r="L39" s="31">
        <f t="shared" si="6"/>
        <v>0.2049</v>
      </c>
      <c r="M39" s="32">
        <f t="shared" si="7"/>
        <v>0</v>
      </c>
      <c r="N39" s="33">
        <f t="shared" si="8"/>
        <v>0</v>
      </c>
      <c r="O39" s="30">
        <f t="shared" si="9"/>
        <v>0</v>
      </c>
      <c r="P39" s="30">
        <f t="shared" si="10"/>
        <v>208.404</v>
      </c>
      <c r="Q39" s="34">
        <f t="shared" si="11"/>
        <v>28</v>
      </c>
    </row>
    <row r="40" spans="1:17" x14ac:dyDescent="0.25">
      <c r="B40" s="41"/>
      <c r="C40" s="19"/>
      <c r="D40" s="27">
        <v>0.58330000000000004</v>
      </c>
      <c r="E40" s="27">
        <v>0.58330000000000004</v>
      </c>
      <c r="F40" s="28">
        <f t="shared" si="12"/>
        <v>0</v>
      </c>
      <c r="G40" s="28">
        <f t="shared" si="13"/>
        <v>0</v>
      </c>
      <c r="H40" s="29">
        <f t="shared" si="2"/>
        <v>0</v>
      </c>
      <c r="I40" s="29">
        <f t="shared" si="14"/>
        <v>0</v>
      </c>
      <c r="J40" s="30">
        <f t="shared" si="4"/>
        <v>0</v>
      </c>
      <c r="K40" s="29">
        <f t="shared" si="5"/>
        <v>0</v>
      </c>
      <c r="L40" s="31">
        <f t="shared" si="6"/>
        <v>0.2039</v>
      </c>
      <c r="M40" s="32">
        <f t="shared" si="7"/>
        <v>0</v>
      </c>
      <c r="N40" s="33">
        <f t="shared" si="8"/>
        <v>0</v>
      </c>
      <c r="O40" s="30">
        <f t="shared" si="9"/>
        <v>0</v>
      </c>
      <c r="P40" s="30">
        <f t="shared" si="10"/>
        <v>209.98800000000003</v>
      </c>
      <c r="Q40" s="34">
        <f t="shared" si="11"/>
        <v>28</v>
      </c>
    </row>
    <row r="41" spans="1:17" x14ac:dyDescent="0.25">
      <c r="B41" s="41"/>
      <c r="C41" s="19"/>
      <c r="D41" s="27">
        <v>0.5857</v>
      </c>
      <c r="E41" s="27">
        <v>0.5857</v>
      </c>
      <c r="F41" s="28">
        <f t="shared" si="12"/>
        <v>0</v>
      </c>
      <c r="G41" s="28">
        <f t="shared" si="13"/>
        <v>0</v>
      </c>
      <c r="H41" s="29">
        <f t="shared" si="2"/>
        <v>0</v>
      </c>
      <c r="I41" s="29">
        <f t="shared" si="14"/>
        <v>0</v>
      </c>
      <c r="J41" s="30">
        <f t="shared" si="4"/>
        <v>0</v>
      </c>
      <c r="K41" s="29">
        <f t="shared" si="5"/>
        <v>0</v>
      </c>
      <c r="L41" s="31">
        <f t="shared" si="6"/>
        <v>0.2034</v>
      </c>
      <c r="M41" s="32">
        <f t="shared" si="7"/>
        <v>0</v>
      </c>
      <c r="N41" s="33">
        <f t="shared" si="8"/>
        <v>0</v>
      </c>
      <c r="O41" s="30">
        <f t="shared" si="9"/>
        <v>0</v>
      </c>
      <c r="P41" s="30">
        <f t="shared" si="10"/>
        <v>210.852</v>
      </c>
      <c r="Q41" s="34">
        <f t="shared" si="11"/>
        <v>28</v>
      </c>
    </row>
    <row r="42" spans="1:17" x14ac:dyDescent="0.25">
      <c r="B42" s="41"/>
      <c r="C42" s="19"/>
      <c r="D42" s="54">
        <v>0.58819999999999995</v>
      </c>
      <c r="E42" s="54">
        <v>0.58819999999999995</v>
      </c>
      <c r="F42" s="28">
        <f t="shared" si="12"/>
        <v>0</v>
      </c>
      <c r="G42" s="28">
        <f t="shared" si="13"/>
        <v>0</v>
      </c>
      <c r="H42" s="29">
        <f t="shared" si="2"/>
        <v>0</v>
      </c>
      <c r="I42" s="29">
        <f t="shared" si="14"/>
        <v>0</v>
      </c>
      <c r="J42" s="30">
        <f t="shared" si="4"/>
        <v>0</v>
      </c>
      <c r="K42" s="29">
        <f t="shared" si="5"/>
        <v>0</v>
      </c>
      <c r="L42" s="31">
        <f t="shared" si="6"/>
        <v>0.20280000000000001</v>
      </c>
      <c r="M42" s="32">
        <f t="shared" si="7"/>
        <v>0</v>
      </c>
      <c r="N42" s="33">
        <f t="shared" si="8"/>
        <v>0</v>
      </c>
      <c r="O42" s="30">
        <f t="shared" si="9"/>
        <v>0</v>
      </c>
      <c r="P42" s="30">
        <f t="shared" si="10"/>
        <v>211.75199999999998</v>
      </c>
      <c r="Q42" s="34">
        <f t="shared" si="11"/>
        <v>29</v>
      </c>
    </row>
    <row r="43" spans="1:17" ht="15.75" thickBot="1" x14ac:dyDescent="0.3">
      <c r="B43" s="72"/>
      <c r="C43" s="73"/>
      <c r="D43" s="74">
        <v>0.59719999999999995</v>
      </c>
      <c r="E43" s="74">
        <v>0.59719999999999995</v>
      </c>
      <c r="F43" s="75">
        <f t="shared" si="12"/>
        <v>0</v>
      </c>
      <c r="G43" s="75">
        <f t="shared" si="13"/>
        <v>0</v>
      </c>
      <c r="H43" s="76">
        <f t="shared" si="2"/>
        <v>0</v>
      </c>
      <c r="I43" s="76">
        <f t="shared" si="14"/>
        <v>0</v>
      </c>
      <c r="J43" s="77">
        <f t="shared" si="4"/>
        <v>0</v>
      </c>
      <c r="K43" s="76">
        <f t="shared" si="5"/>
        <v>0</v>
      </c>
      <c r="L43" s="78">
        <f t="shared" si="6"/>
        <v>0.20080000000000001</v>
      </c>
      <c r="M43" s="79">
        <f t="shared" si="7"/>
        <v>0</v>
      </c>
      <c r="N43" s="80">
        <f t="shared" si="8"/>
        <v>0</v>
      </c>
      <c r="O43" s="77">
        <f t="shared" si="9"/>
        <v>0</v>
      </c>
      <c r="P43" s="77">
        <f t="shared" si="10"/>
        <v>214.99199999999999</v>
      </c>
      <c r="Q43" s="81">
        <f t="shared" si="11"/>
        <v>29</v>
      </c>
    </row>
    <row r="44" spans="1:17" s="21" customFormat="1" ht="15.75" thickBot="1" x14ac:dyDescent="0.3">
      <c r="A44" s="61"/>
      <c r="B44" s="62"/>
      <c r="C44" s="62"/>
      <c r="D44" s="63">
        <v>0.6</v>
      </c>
      <c r="E44" s="64">
        <v>0.6</v>
      </c>
      <c r="F44" s="65">
        <f t="shared" si="12"/>
        <v>0</v>
      </c>
      <c r="G44" s="65">
        <f t="shared" si="13"/>
        <v>0</v>
      </c>
      <c r="H44" s="66">
        <f t="shared" si="2"/>
        <v>0</v>
      </c>
      <c r="I44" s="66">
        <f t="shared" si="14"/>
        <v>0</v>
      </c>
      <c r="J44" s="67">
        <f t="shared" si="4"/>
        <v>0</v>
      </c>
      <c r="K44" s="66">
        <f t="shared" si="5"/>
        <v>0</v>
      </c>
      <c r="L44" s="68">
        <f t="shared" si="6"/>
        <v>0.20019999999999999</v>
      </c>
      <c r="M44" s="69">
        <f t="shared" si="7"/>
        <v>0</v>
      </c>
      <c r="N44" s="70">
        <f t="shared" si="8"/>
        <v>0</v>
      </c>
      <c r="O44" s="67">
        <f t="shared" si="9"/>
        <v>0</v>
      </c>
      <c r="P44" s="67">
        <f t="shared" si="10"/>
        <v>216</v>
      </c>
      <c r="Q44" s="71">
        <f t="shared" si="11"/>
        <v>30</v>
      </c>
    </row>
    <row r="45" spans="1:17" x14ac:dyDescent="0.25">
      <c r="B45" s="41"/>
      <c r="C45" s="41"/>
      <c r="D45" s="56">
        <v>0.60419999999999996</v>
      </c>
      <c r="E45" s="56">
        <v>0.60419999999999996</v>
      </c>
      <c r="F45" s="57">
        <f t="shared" si="12"/>
        <v>0</v>
      </c>
      <c r="G45" s="57">
        <f t="shared" si="13"/>
        <v>0</v>
      </c>
      <c r="H45" s="58">
        <f t="shared" si="2"/>
        <v>0</v>
      </c>
      <c r="I45" s="58">
        <f t="shared" si="14"/>
        <v>0</v>
      </c>
      <c r="J45" s="59">
        <f t="shared" si="4"/>
        <v>0</v>
      </c>
      <c r="K45" s="58">
        <f t="shared" si="5"/>
        <v>0</v>
      </c>
      <c r="L45" s="60">
        <f t="shared" si="6"/>
        <v>0.1993</v>
      </c>
      <c r="M45" s="43">
        <f t="shared" si="7"/>
        <v>0</v>
      </c>
      <c r="N45" s="44">
        <f t="shared" si="8"/>
        <v>0</v>
      </c>
      <c r="O45" s="59">
        <f t="shared" si="9"/>
        <v>0</v>
      </c>
      <c r="P45" s="59">
        <f t="shared" si="10"/>
        <v>217.51199999999997</v>
      </c>
      <c r="Q45" s="45">
        <f t="shared" si="11"/>
        <v>30</v>
      </c>
    </row>
    <row r="46" spans="1:17" x14ac:dyDescent="0.25">
      <c r="B46" s="41"/>
      <c r="C46" s="19"/>
      <c r="D46" s="54">
        <v>0.61109999999999998</v>
      </c>
      <c r="E46" s="54">
        <v>0.61109999999999998</v>
      </c>
      <c r="F46" s="28">
        <f t="shared" si="12"/>
        <v>0</v>
      </c>
      <c r="G46" s="28">
        <f t="shared" si="13"/>
        <v>0</v>
      </c>
      <c r="H46" s="29">
        <f t="shared" ref="H46:H77" si="15">IF(D46=80%,TRUNC(B46*6/7*$C$7/12,2),IF(D46=90%,TRUNC(B46*32/35*$C$7/12,2),IF(AND(D46&gt;80%,D46&lt;90%),TRUNC(B46*TRUNC(((B46*4/7)+0.4)*100,1)*$C$7/1200,2),TRUNC(D46*B46*$C$7/12,2))))</f>
        <v>0</v>
      </c>
      <c r="I46" s="29">
        <f t="shared" si="14"/>
        <v>0</v>
      </c>
      <c r="J46" s="30">
        <f t="shared" ref="J46:J77" si="16">(F46+G46)*$D$8</f>
        <v>0</v>
      </c>
      <c r="K46" s="29">
        <f t="shared" ref="K46:K77" si="17">(H46+I46)*$D$8</f>
        <v>0</v>
      </c>
      <c r="L46" s="31">
        <f t="shared" ref="L46:L77" si="18">ROUND(($D$8*D46)+(0.8*($E$9+$D$8)*(1-D46)),4)</f>
        <v>0.19769999999999999</v>
      </c>
      <c r="M46" s="32">
        <f t="shared" ref="M46:M77" si="19">(F46+G46)*L46</f>
        <v>0</v>
      </c>
      <c r="N46" s="33">
        <f t="shared" ref="N46:N77" si="20">M46-K46</f>
        <v>0</v>
      </c>
      <c r="O46" s="30">
        <f t="shared" ref="O46:O77" si="21">M46-J46</f>
        <v>0</v>
      </c>
      <c r="P46" s="30">
        <f t="shared" ref="P46:P77" si="22">360*D46</f>
        <v>219.99599999999998</v>
      </c>
      <c r="Q46" s="34">
        <f t="shared" ref="Q46:Q77" si="23">ROUNDDOWN(360/(360-(360*D46))*12,0)</f>
        <v>30</v>
      </c>
    </row>
    <row r="47" spans="1:17" x14ac:dyDescent="0.25">
      <c r="B47" s="41"/>
      <c r="C47" s="19"/>
      <c r="D47" s="27">
        <v>0.61429999999999996</v>
      </c>
      <c r="E47" s="27">
        <v>0.61429999999999996</v>
      </c>
      <c r="F47" s="28">
        <f t="shared" ref="F47:F78" si="24">+B47*$C$7/12</f>
        <v>0</v>
      </c>
      <c r="G47" s="28">
        <f t="shared" ref="G47:G78" si="25">+C47*$C$7/12</f>
        <v>0</v>
      </c>
      <c r="H47" s="29">
        <f t="shared" si="15"/>
        <v>0</v>
      </c>
      <c r="I47" s="29">
        <f t="shared" ref="I47:I78" si="26">+G47*E47</f>
        <v>0</v>
      </c>
      <c r="J47" s="30">
        <f t="shared" si="16"/>
        <v>0</v>
      </c>
      <c r="K47" s="29">
        <f t="shared" si="17"/>
        <v>0</v>
      </c>
      <c r="L47" s="31">
        <f t="shared" si="18"/>
        <v>0.19700000000000001</v>
      </c>
      <c r="M47" s="32">
        <f t="shared" si="19"/>
        <v>0</v>
      </c>
      <c r="N47" s="33">
        <f t="shared" si="20"/>
        <v>0</v>
      </c>
      <c r="O47" s="30">
        <f t="shared" si="21"/>
        <v>0</v>
      </c>
      <c r="P47" s="30">
        <f t="shared" si="22"/>
        <v>221.148</v>
      </c>
      <c r="Q47" s="34">
        <f t="shared" si="23"/>
        <v>31</v>
      </c>
    </row>
    <row r="48" spans="1:17" x14ac:dyDescent="0.25">
      <c r="B48" s="41"/>
      <c r="C48" s="19"/>
      <c r="D48" s="27">
        <v>0.61709999999999998</v>
      </c>
      <c r="E48" s="27">
        <v>0.61709999999999998</v>
      </c>
      <c r="F48" s="28">
        <f t="shared" si="24"/>
        <v>0</v>
      </c>
      <c r="G48" s="28">
        <f t="shared" si="25"/>
        <v>0</v>
      </c>
      <c r="H48" s="29">
        <f t="shared" si="15"/>
        <v>0</v>
      </c>
      <c r="I48" s="29">
        <f t="shared" si="26"/>
        <v>0</v>
      </c>
      <c r="J48" s="30">
        <f t="shared" si="16"/>
        <v>0</v>
      </c>
      <c r="K48" s="29">
        <f t="shared" si="17"/>
        <v>0</v>
      </c>
      <c r="L48" s="31">
        <f t="shared" si="18"/>
        <v>0.19639999999999999</v>
      </c>
      <c r="M48" s="32">
        <f t="shared" si="19"/>
        <v>0</v>
      </c>
      <c r="N48" s="33">
        <f t="shared" si="20"/>
        <v>0</v>
      </c>
      <c r="O48" s="30">
        <f t="shared" si="21"/>
        <v>0</v>
      </c>
      <c r="P48" s="30">
        <f t="shared" si="22"/>
        <v>222.15600000000001</v>
      </c>
      <c r="Q48" s="34">
        <f t="shared" si="23"/>
        <v>31</v>
      </c>
    </row>
    <row r="49" spans="2:17" x14ac:dyDescent="0.25">
      <c r="B49" s="41"/>
      <c r="C49" s="19"/>
      <c r="D49" s="35">
        <v>0.625</v>
      </c>
      <c r="E49" s="35">
        <v>0.625</v>
      </c>
      <c r="F49" s="28">
        <f t="shared" si="24"/>
        <v>0</v>
      </c>
      <c r="G49" s="28">
        <f t="shared" si="25"/>
        <v>0</v>
      </c>
      <c r="H49" s="29">
        <f t="shared" si="15"/>
        <v>0</v>
      </c>
      <c r="I49" s="29">
        <f t="shared" si="26"/>
        <v>0</v>
      </c>
      <c r="J49" s="30">
        <f t="shared" si="16"/>
        <v>0</v>
      </c>
      <c r="K49" s="29">
        <f t="shared" si="17"/>
        <v>0</v>
      </c>
      <c r="L49" s="31">
        <f t="shared" si="18"/>
        <v>0.1946</v>
      </c>
      <c r="M49" s="32">
        <f t="shared" si="19"/>
        <v>0</v>
      </c>
      <c r="N49" s="33">
        <f t="shared" si="20"/>
        <v>0</v>
      </c>
      <c r="O49" s="30">
        <f t="shared" si="21"/>
        <v>0</v>
      </c>
      <c r="P49" s="30">
        <f t="shared" si="22"/>
        <v>225</v>
      </c>
      <c r="Q49" s="34">
        <f t="shared" si="23"/>
        <v>32</v>
      </c>
    </row>
    <row r="50" spans="2:17" x14ac:dyDescent="0.25">
      <c r="B50" s="41"/>
      <c r="C50" s="19"/>
      <c r="D50" s="27">
        <v>0.62860000000000005</v>
      </c>
      <c r="E50" s="27">
        <v>0.62860000000000005</v>
      </c>
      <c r="F50" s="28">
        <f t="shared" si="24"/>
        <v>0</v>
      </c>
      <c r="G50" s="28">
        <f t="shared" si="25"/>
        <v>0</v>
      </c>
      <c r="H50" s="29">
        <f t="shared" si="15"/>
        <v>0</v>
      </c>
      <c r="I50" s="29">
        <f t="shared" si="26"/>
        <v>0</v>
      </c>
      <c r="J50" s="30">
        <f t="shared" si="16"/>
        <v>0</v>
      </c>
      <c r="K50" s="29">
        <f t="shared" si="17"/>
        <v>0</v>
      </c>
      <c r="L50" s="31">
        <f t="shared" si="18"/>
        <v>0.1938</v>
      </c>
      <c r="M50" s="32">
        <f t="shared" si="19"/>
        <v>0</v>
      </c>
      <c r="N50" s="33">
        <f t="shared" si="20"/>
        <v>0</v>
      </c>
      <c r="O50" s="30">
        <f t="shared" si="21"/>
        <v>0</v>
      </c>
      <c r="P50" s="30">
        <f t="shared" si="22"/>
        <v>226.29600000000002</v>
      </c>
      <c r="Q50" s="34">
        <f t="shared" si="23"/>
        <v>32</v>
      </c>
    </row>
    <row r="51" spans="2:17" x14ac:dyDescent="0.25">
      <c r="B51" s="41"/>
      <c r="C51" s="19"/>
      <c r="D51" s="27">
        <v>0.63</v>
      </c>
      <c r="E51" s="27">
        <v>0.63</v>
      </c>
      <c r="F51" s="28">
        <f t="shared" si="24"/>
        <v>0</v>
      </c>
      <c r="G51" s="28">
        <f t="shared" si="25"/>
        <v>0</v>
      </c>
      <c r="H51" s="29">
        <f t="shared" si="15"/>
        <v>0</v>
      </c>
      <c r="I51" s="29">
        <f t="shared" si="26"/>
        <v>0</v>
      </c>
      <c r="J51" s="30">
        <f t="shared" si="16"/>
        <v>0</v>
      </c>
      <c r="K51" s="29">
        <f t="shared" si="17"/>
        <v>0</v>
      </c>
      <c r="L51" s="31">
        <f t="shared" si="18"/>
        <v>0.19350000000000001</v>
      </c>
      <c r="M51" s="32">
        <f t="shared" si="19"/>
        <v>0</v>
      </c>
      <c r="N51" s="33">
        <f t="shared" si="20"/>
        <v>0</v>
      </c>
      <c r="O51" s="30">
        <f t="shared" si="21"/>
        <v>0</v>
      </c>
      <c r="P51" s="30">
        <f t="shared" si="22"/>
        <v>226.8</v>
      </c>
      <c r="Q51" s="34">
        <f t="shared" si="23"/>
        <v>32</v>
      </c>
    </row>
    <row r="52" spans="2:17" x14ac:dyDescent="0.25">
      <c r="B52" s="41"/>
      <c r="C52" s="19"/>
      <c r="D52" s="27">
        <v>0.63329999999999997</v>
      </c>
      <c r="E52" s="27">
        <v>0.63329999999999997</v>
      </c>
      <c r="F52" s="28">
        <f t="shared" si="24"/>
        <v>0</v>
      </c>
      <c r="G52" s="28">
        <f t="shared" si="25"/>
        <v>0</v>
      </c>
      <c r="H52" s="29">
        <f t="shared" si="15"/>
        <v>0</v>
      </c>
      <c r="I52" s="29">
        <f t="shared" si="26"/>
        <v>0</v>
      </c>
      <c r="J52" s="30">
        <f t="shared" si="16"/>
        <v>0</v>
      </c>
      <c r="K52" s="29">
        <f t="shared" si="17"/>
        <v>0</v>
      </c>
      <c r="L52" s="31">
        <f t="shared" si="18"/>
        <v>0.1928</v>
      </c>
      <c r="M52" s="32">
        <f t="shared" si="19"/>
        <v>0</v>
      </c>
      <c r="N52" s="33">
        <f t="shared" si="20"/>
        <v>0</v>
      </c>
      <c r="O52" s="30">
        <f t="shared" si="21"/>
        <v>0</v>
      </c>
      <c r="P52" s="30">
        <f t="shared" si="22"/>
        <v>227.988</v>
      </c>
      <c r="Q52" s="34">
        <f t="shared" si="23"/>
        <v>32</v>
      </c>
    </row>
    <row r="53" spans="2:17" x14ac:dyDescent="0.25">
      <c r="B53" s="41"/>
      <c r="C53" s="19"/>
      <c r="D53" s="27">
        <v>0.63890000000000002</v>
      </c>
      <c r="E53" s="27">
        <v>0.63890000000000002</v>
      </c>
      <c r="F53" s="28">
        <f t="shared" si="24"/>
        <v>0</v>
      </c>
      <c r="G53" s="28">
        <f t="shared" si="25"/>
        <v>0</v>
      </c>
      <c r="H53" s="29">
        <f t="shared" si="15"/>
        <v>0</v>
      </c>
      <c r="I53" s="29">
        <f t="shared" si="26"/>
        <v>0</v>
      </c>
      <c r="J53" s="30">
        <f t="shared" si="16"/>
        <v>0</v>
      </c>
      <c r="K53" s="29">
        <f t="shared" si="17"/>
        <v>0</v>
      </c>
      <c r="L53" s="31">
        <f t="shared" si="18"/>
        <v>0.1915</v>
      </c>
      <c r="M53" s="32">
        <f t="shared" si="19"/>
        <v>0</v>
      </c>
      <c r="N53" s="33">
        <f t="shared" si="20"/>
        <v>0</v>
      </c>
      <c r="O53" s="30">
        <f t="shared" si="21"/>
        <v>0</v>
      </c>
      <c r="P53" s="30">
        <f t="shared" si="22"/>
        <v>230.00400000000002</v>
      </c>
      <c r="Q53" s="34">
        <f t="shared" si="23"/>
        <v>33</v>
      </c>
    </row>
    <row r="54" spans="2:17" x14ac:dyDescent="0.25">
      <c r="B54" s="41"/>
      <c r="C54" s="19"/>
      <c r="D54" s="27">
        <v>0.64290000000000003</v>
      </c>
      <c r="E54" s="27">
        <v>0.64290000000000003</v>
      </c>
      <c r="F54" s="28">
        <f t="shared" si="24"/>
        <v>0</v>
      </c>
      <c r="G54" s="28">
        <f t="shared" si="25"/>
        <v>0</v>
      </c>
      <c r="H54" s="29">
        <f t="shared" si="15"/>
        <v>0</v>
      </c>
      <c r="I54" s="29">
        <f t="shared" si="26"/>
        <v>0</v>
      </c>
      <c r="J54" s="30">
        <f t="shared" si="16"/>
        <v>0</v>
      </c>
      <c r="K54" s="29">
        <f t="shared" si="17"/>
        <v>0</v>
      </c>
      <c r="L54" s="31">
        <f t="shared" si="18"/>
        <v>0.19059999999999999</v>
      </c>
      <c r="M54" s="32">
        <f t="shared" si="19"/>
        <v>0</v>
      </c>
      <c r="N54" s="33">
        <f t="shared" si="20"/>
        <v>0</v>
      </c>
      <c r="O54" s="30">
        <f t="shared" si="21"/>
        <v>0</v>
      </c>
      <c r="P54" s="30">
        <f t="shared" si="22"/>
        <v>231.44400000000002</v>
      </c>
      <c r="Q54" s="34">
        <f t="shared" si="23"/>
        <v>33</v>
      </c>
    </row>
    <row r="55" spans="2:17" x14ac:dyDescent="0.25">
      <c r="B55" s="41"/>
      <c r="C55" s="19"/>
      <c r="D55" s="35">
        <v>0.64580000000000004</v>
      </c>
      <c r="E55" s="35">
        <v>0.64580000000000004</v>
      </c>
      <c r="F55" s="28">
        <f t="shared" si="24"/>
        <v>0</v>
      </c>
      <c r="G55" s="28">
        <f t="shared" si="25"/>
        <v>0</v>
      </c>
      <c r="H55" s="29">
        <f t="shared" si="15"/>
        <v>0</v>
      </c>
      <c r="I55" s="29">
        <f t="shared" si="26"/>
        <v>0</v>
      </c>
      <c r="J55" s="30">
        <f t="shared" si="16"/>
        <v>0</v>
      </c>
      <c r="K55" s="29">
        <f t="shared" si="17"/>
        <v>0</v>
      </c>
      <c r="L55" s="31">
        <f t="shared" si="18"/>
        <v>0.19</v>
      </c>
      <c r="M55" s="32">
        <f t="shared" si="19"/>
        <v>0</v>
      </c>
      <c r="N55" s="33">
        <f t="shared" si="20"/>
        <v>0</v>
      </c>
      <c r="O55" s="30">
        <f t="shared" si="21"/>
        <v>0</v>
      </c>
      <c r="P55" s="30">
        <f t="shared" si="22"/>
        <v>232.48800000000003</v>
      </c>
      <c r="Q55" s="34">
        <f t="shared" si="23"/>
        <v>33</v>
      </c>
    </row>
    <row r="56" spans="2:17" x14ac:dyDescent="0.25">
      <c r="B56" s="41"/>
      <c r="C56" s="19"/>
      <c r="D56" s="55">
        <v>0.64710000000000001</v>
      </c>
      <c r="E56" s="55">
        <v>0.64710000000000001</v>
      </c>
      <c r="F56" s="28">
        <f t="shared" si="24"/>
        <v>0</v>
      </c>
      <c r="G56" s="28">
        <f t="shared" si="25"/>
        <v>0</v>
      </c>
      <c r="H56" s="29">
        <f t="shared" si="15"/>
        <v>0</v>
      </c>
      <c r="I56" s="29">
        <f t="shared" si="26"/>
        <v>0</v>
      </c>
      <c r="J56" s="30">
        <f t="shared" si="16"/>
        <v>0</v>
      </c>
      <c r="K56" s="29">
        <f t="shared" si="17"/>
        <v>0</v>
      </c>
      <c r="L56" s="31">
        <f t="shared" si="18"/>
        <v>0.18970000000000001</v>
      </c>
      <c r="M56" s="32">
        <f t="shared" si="19"/>
        <v>0</v>
      </c>
      <c r="N56" s="33">
        <f t="shared" si="20"/>
        <v>0</v>
      </c>
      <c r="O56" s="30">
        <f t="shared" si="21"/>
        <v>0</v>
      </c>
      <c r="P56" s="30">
        <f t="shared" si="22"/>
        <v>232.95600000000002</v>
      </c>
      <c r="Q56" s="34">
        <f t="shared" si="23"/>
        <v>34</v>
      </c>
    </row>
    <row r="57" spans="2:17" x14ac:dyDescent="0.25">
      <c r="B57" s="41"/>
      <c r="C57" s="19"/>
      <c r="D57" s="27">
        <v>0.65</v>
      </c>
      <c r="E57" s="27">
        <v>0.65</v>
      </c>
      <c r="F57" s="28">
        <f t="shared" si="24"/>
        <v>0</v>
      </c>
      <c r="G57" s="28">
        <f t="shared" si="25"/>
        <v>0</v>
      </c>
      <c r="H57" s="29">
        <f t="shared" si="15"/>
        <v>0</v>
      </c>
      <c r="I57" s="29">
        <f t="shared" si="26"/>
        <v>0</v>
      </c>
      <c r="J57" s="30">
        <f t="shared" si="16"/>
        <v>0</v>
      </c>
      <c r="K57" s="29">
        <f t="shared" si="17"/>
        <v>0</v>
      </c>
      <c r="L57" s="31">
        <f t="shared" si="18"/>
        <v>0.18909999999999999</v>
      </c>
      <c r="M57" s="32">
        <f t="shared" si="19"/>
        <v>0</v>
      </c>
      <c r="N57" s="33">
        <f t="shared" si="20"/>
        <v>0</v>
      </c>
      <c r="O57" s="30">
        <f t="shared" si="21"/>
        <v>0</v>
      </c>
      <c r="P57" s="30">
        <f t="shared" si="22"/>
        <v>234</v>
      </c>
      <c r="Q57" s="34">
        <f t="shared" si="23"/>
        <v>34</v>
      </c>
    </row>
    <row r="58" spans="2:17" x14ac:dyDescent="0.25">
      <c r="B58" s="41"/>
      <c r="C58" s="19"/>
      <c r="D58" s="35">
        <v>0.65280000000000005</v>
      </c>
      <c r="E58" s="35">
        <v>0.65280000000000005</v>
      </c>
      <c r="F58" s="28">
        <f t="shared" si="24"/>
        <v>0</v>
      </c>
      <c r="G58" s="28">
        <f t="shared" si="25"/>
        <v>0</v>
      </c>
      <c r="H58" s="29">
        <f t="shared" si="15"/>
        <v>0</v>
      </c>
      <c r="I58" s="29">
        <f t="shared" si="26"/>
        <v>0</v>
      </c>
      <c r="J58" s="30">
        <f t="shared" si="16"/>
        <v>0</v>
      </c>
      <c r="K58" s="29">
        <f t="shared" si="17"/>
        <v>0</v>
      </c>
      <c r="L58" s="31">
        <f t="shared" si="18"/>
        <v>0.18840000000000001</v>
      </c>
      <c r="M58" s="32">
        <f t="shared" si="19"/>
        <v>0</v>
      </c>
      <c r="N58" s="33">
        <f t="shared" si="20"/>
        <v>0</v>
      </c>
      <c r="O58" s="30">
        <f t="shared" si="21"/>
        <v>0</v>
      </c>
      <c r="P58" s="30">
        <f t="shared" si="22"/>
        <v>235.00800000000001</v>
      </c>
      <c r="Q58" s="34">
        <f t="shared" si="23"/>
        <v>34</v>
      </c>
    </row>
    <row r="59" spans="2:17" x14ac:dyDescent="0.25">
      <c r="B59" s="41"/>
      <c r="C59" s="19"/>
      <c r="D59" s="35">
        <v>0.65710000000000002</v>
      </c>
      <c r="E59" s="35">
        <v>0.65710000000000002</v>
      </c>
      <c r="F59" s="28">
        <f t="shared" si="24"/>
        <v>0</v>
      </c>
      <c r="G59" s="28">
        <f t="shared" si="25"/>
        <v>0</v>
      </c>
      <c r="H59" s="29">
        <f t="shared" si="15"/>
        <v>0</v>
      </c>
      <c r="I59" s="29">
        <f t="shared" si="26"/>
        <v>0</v>
      </c>
      <c r="J59" s="30">
        <f t="shared" si="16"/>
        <v>0</v>
      </c>
      <c r="K59" s="29">
        <f t="shared" si="17"/>
        <v>0</v>
      </c>
      <c r="L59" s="31">
        <f t="shared" si="18"/>
        <v>0.1875</v>
      </c>
      <c r="M59" s="32">
        <f t="shared" si="19"/>
        <v>0</v>
      </c>
      <c r="N59" s="33">
        <f t="shared" si="20"/>
        <v>0</v>
      </c>
      <c r="O59" s="30">
        <f t="shared" si="21"/>
        <v>0</v>
      </c>
      <c r="P59" s="30">
        <f t="shared" si="22"/>
        <v>236.55600000000001</v>
      </c>
      <c r="Q59" s="34">
        <f t="shared" si="23"/>
        <v>34</v>
      </c>
    </row>
    <row r="60" spans="2:17" x14ac:dyDescent="0.25">
      <c r="B60" s="41"/>
      <c r="C60" s="19"/>
      <c r="D60" s="54">
        <v>0.66669999999999996</v>
      </c>
      <c r="E60" s="54">
        <v>0.66669999999999996</v>
      </c>
      <c r="F60" s="28">
        <f t="shared" si="24"/>
        <v>0</v>
      </c>
      <c r="G60" s="28">
        <f t="shared" si="25"/>
        <v>0</v>
      </c>
      <c r="H60" s="29">
        <f t="shared" si="15"/>
        <v>0</v>
      </c>
      <c r="I60" s="29">
        <f t="shared" si="26"/>
        <v>0</v>
      </c>
      <c r="J60" s="30">
        <f t="shared" si="16"/>
        <v>0</v>
      </c>
      <c r="K60" s="29">
        <f t="shared" si="17"/>
        <v>0</v>
      </c>
      <c r="L60" s="31">
        <f t="shared" si="18"/>
        <v>0.18529999999999999</v>
      </c>
      <c r="M60" s="32">
        <f t="shared" si="19"/>
        <v>0</v>
      </c>
      <c r="N60" s="33">
        <f t="shared" si="20"/>
        <v>0</v>
      </c>
      <c r="O60" s="30">
        <f t="shared" si="21"/>
        <v>0</v>
      </c>
      <c r="P60" s="30">
        <f t="shared" si="22"/>
        <v>240.01199999999997</v>
      </c>
      <c r="Q60" s="34">
        <f t="shared" si="23"/>
        <v>36</v>
      </c>
    </row>
    <row r="61" spans="2:17" x14ac:dyDescent="0.25">
      <c r="B61" s="41"/>
      <c r="C61" s="19"/>
      <c r="D61" s="27">
        <v>0.6714</v>
      </c>
      <c r="E61" s="27">
        <v>0.6714</v>
      </c>
      <c r="F61" s="28">
        <f t="shared" si="24"/>
        <v>0</v>
      </c>
      <c r="G61" s="28">
        <f t="shared" si="25"/>
        <v>0</v>
      </c>
      <c r="H61" s="29">
        <f t="shared" si="15"/>
        <v>0</v>
      </c>
      <c r="I61" s="29">
        <f t="shared" si="26"/>
        <v>0</v>
      </c>
      <c r="J61" s="30">
        <f t="shared" si="16"/>
        <v>0</v>
      </c>
      <c r="K61" s="29">
        <f t="shared" si="17"/>
        <v>0</v>
      </c>
      <c r="L61" s="31">
        <f t="shared" si="18"/>
        <v>0.18429999999999999</v>
      </c>
      <c r="M61" s="32">
        <f t="shared" si="19"/>
        <v>0</v>
      </c>
      <c r="N61" s="33">
        <f t="shared" si="20"/>
        <v>0</v>
      </c>
      <c r="O61" s="30">
        <f t="shared" si="21"/>
        <v>0</v>
      </c>
      <c r="P61" s="30">
        <f t="shared" si="22"/>
        <v>241.70400000000001</v>
      </c>
      <c r="Q61" s="34">
        <f t="shared" si="23"/>
        <v>36</v>
      </c>
    </row>
    <row r="62" spans="2:17" x14ac:dyDescent="0.25">
      <c r="B62" s="41"/>
      <c r="C62" s="19"/>
      <c r="D62" s="35">
        <v>0.67500000000000004</v>
      </c>
      <c r="E62" s="35">
        <v>0.67500000000000004</v>
      </c>
      <c r="F62" s="28">
        <f t="shared" si="24"/>
        <v>0</v>
      </c>
      <c r="G62" s="28">
        <f t="shared" si="25"/>
        <v>0</v>
      </c>
      <c r="H62" s="29">
        <f t="shared" si="15"/>
        <v>0</v>
      </c>
      <c r="I62" s="29">
        <f t="shared" si="26"/>
        <v>0</v>
      </c>
      <c r="J62" s="30">
        <f t="shared" si="16"/>
        <v>0</v>
      </c>
      <c r="K62" s="29">
        <f t="shared" si="17"/>
        <v>0</v>
      </c>
      <c r="L62" s="31">
        <f t="shared" si="18"/>
        <v>0.1835</v>
      </c>
      <c r="M62" s="32">
        <f t="shared" si="19"/>
        <v>0</v>
      </c>
      <c r="N62" s="33">
        <f t="shared" si="20"/>
        <v>0</v>
      </c>
      <c r="O62" s="30">
        <f t="shared" si="21"/>
        <v>0</v>
      </c>
      <c r="P62" s="30">
        <f t="shared" si="22"/>
        <v>243.00000000000003</v>
      </c>
      <c r="Q62" s="34">
        <f t="shared" si="23"/>
        <v>36</v>
      </c>
    </row>
    <row r="63" spans="2:17" x14ac:dyDescent="0.25">
      <c r="B63" s="41"/>
      <c r="C63" s="19"/>
      <c r="D63" s="54">
        <v>0.68420000000000003</v>
      </c>
      <c r="E63" s="54">
        <v>0.68420000000000003</v>
      </c>
      <c r="F63" s="28">
        <f t="shared" si="24"/>
        <v>0</v>
      </c>
      <c r="G63" s="28">
        <f t="shared" si="25"/>
        <v>0</v>
      </c>
      <c r="H63" s="29">
        <f t="shared" si="15"/>
        <v>0</v>
      </c>
      <c r="I63" s="29">
        <f t="shared" si="26"/>
        <v>0</v>
      </c>
      <c r="J63" s="30">
        <f t="shared" si="16"/>
        <v>0</v>
      </c>
      <c r="K63" s="29">
        <f t="shared" si="17"/>
        <v>0</v>
      </c>
      <c r="L63" s="31">
        <f t="shared" si="18"/>
        <v>0.18140000000000001</v>
      </c>
      <c r="M63" s="32">
        <f t="shared" si="19"/>
        <v>0</v>
      </c>
      <c r="N63" s="33">
        <f t="shared" si="20"/>
        <v>0</v>
      </c>
      <c r="O63" s="30">
        <f t="shared" si="21"/>
        <v>0</v>
      </c>
      <c r="P63" s="30">
        <f t="shared" si="22"/>
        <v>246.31200000000001</v>
      </c>
      <c r="Q63" s="34">
        <f t="shared" si="23"/>
        <v>37</v>
      </c>
    </row>
    <row r="64" spans="2:17" x14ac:dyDescent="0.25">
      <c r="B64" s="41"/>
      <c r="C64" s="19"/>
      <c r="D64" s="27">
        <v>0.68569999999999998</v>
      </c>
      <c r="E64" s="27">
        <v>0.68569999999999998</v>
      </c>
      <c r="F64" s="28">
        <f t="shared" si="24"/>
        <v>0</v>
      </c>
      <c r="G64" s="28">
        <f t="shared" si="25"/>
        <v>0</v>
      </c>
      <c r="H64" s="29">
        <f t="shared" si="15"/>
        <v>0</v>
      </c>
      <c r="I64" s="29">
        <f t="shared" si="26"/>
        <v>0</v>
      </c>
      <c r="J64" s="30">
        <f t="shared" si="16"/>
        <v>0</v>
      </c>
      <c r="K64" s="29">
        <f t="shared" si="17"/>
        <v>0</v>
      </c>
      <c r="L64" s="31">
        <f t="shared" si="18"/>
        <v>0.18110000000000001</v>
      </c>
      <c r="M64" s="32">
        <f t="shared" si="19"/>
        <v>0</v>
      </c>
      <c r="N64" s="33">
        <f t="shared" si="20"/>
        <v>0</v>
      </c>
      <c r="O64" s="30">
        <f t="shared" si="21"/>
        <v>0</v>
      </c>
      <c r="P64" s="30">
        <f t="shared" si="22"/>
        <v>246.852</v>
      </c>
      <c r="Q64" s="34">
        <f t="shared" si="23"/>
        <v>38</v>
      </c>
    </row>
    <row r="65" spans="1:17" x14ac:dyDescent="0.25">
      <c r="B65" s="41"/>
      <c r="C65" s="19"/>
      <c r="D65" s="27">
        <v>0.6875</v>
      </c>
      <c r="E65" s="27">
        <v>0.6875</v>
      </c>
      <c r="F65" s="28">
        <f t="shared" si="24"/>
        <v>0</v>
      </c>
      <c r="G65" s="28">
        <f t="shared" si="25"/>
        <v>0</v>
      </c>
      <c r="H65" s="29">
        <f t="shared" si="15"/>
        <v>0</v>
      </c>
      <c r="I65" s="29">
        <f t="shared" si="26"/>
        <v>0</v>
      </c>
      <c r="J65" s="30">
        <f t="shared" si="16"/>
        <v>0</v>
      </c>
      <c r="K65" s="29">
        <f t="shared" si="17"/>
        <v>0</v>
      </c>
      <c r="L65" s="31">
        <f t="shared" si="18"/>
        <v>0.1807</v>
      </c>
      <c r="M65" s="32">
        <f t="shared" si="19"/>
        <v>0</v>
      </c>
      <c r="N65" s="33">
        <f t="shared" si="20"/>
        <v>0</v>
      </c>
      <c r="O65" s="30">
        <f t="shared" si="21"/>
        <v>0</v>
      </c>
      <c r="P65" s="30">
        <f t="shared" si="22"/>
        <v>247.5</v>
      </c>
      <c r="Q65" s="34">
        <f t="shared" si="23"/>
        <v>38</v>
      </c>
    </row>
    <row r="66" spans="1:17" ht="15.75" thickBot="1" x14ac:dyDescent="0.3">
      <c r="B66" s="72"/>
      <c r="C66" s="73"/>
      <c r="D66" s="74">
        <v>0.69440000000000002</v>
      </c>
      <c r="E66" s="74">
        <v>0.69440000000000002</v>
      </c>
      <c r="F66" s="75">
        <f t="shared" si="24"/>
        <v>0</v>
      </c>
      <c r="G66" s="75">
        <f t="shared" si="25"/>
        <v>0</v>
      </c>
      <c r="H66" s="76">
        <f t="shared" si="15"/>
        <v>0</v>
      </c>
      <c r="I66" s="76">
        <f t="shared" si="26"/>
        <v>0</v>
      </c>
      <c r="J66" s="77">
        <f t="shared" si="16"/>
        <v>0</v>
      </c>
      <c r="K66" s="76">
        <f t="shared" si="17"/>
        <v>0</v>
      </c>
      <c r="L66" s="78">
        <f t="shared" si="18"/>
        <v>0.17910000000000001</v>
      </c>
      <c r="M66" s="79">
        <f t="shared" si="19"/>
        <v>0</v>
      </c>
      <c r="N66" s="80">
        <f t="shared" si="20"/>
        <v>0</v>
      </c>
      <c r="O66" s="77">
        <f t="shared" si="21"/>
        <v>0</v>
      </c>
      <c r="P66" s="77">
        <f t="shared" si="22"/>
        <v>249.98400000000001</v>
      </c>
      <c r="Q66" s="81">
        <f t="shared" si="23"/>
        <v>39</v>
      </c>
    </row>
    <row r="67" spans="1:17" s="21" customFormat="1" ht="15.75" thickBot="1" x14ac:dyDescent="0.3">
      <c r="A67" s="61"/>
      <c r="B67" s="62"/>
      <c r="C67" s="62"/>
      <c r="D67" s="83">
        <v>0.7</v>
      </c>
      <c r="E67" s="83">
        <v>0.7</v>
      </c>
      <c r="F67" s="65">
        <f t="shared" si="24"/>
        <v>0</v>
      </c>
      <c r="G67" s="65">
        <f t="shared" si="25"/>
        <v>0</v>
      </c>
      <c r="H67" s="66">
        <f t="shared" si="15"/>
        <v>0</v>
      </c>
      <c r="I67" s="66">
        <f t="shared" si="26"/>
        <v>0</v>
      </c>
      <c r="J67" s="67">
        <f t="shared" si="16"/>
        <v>0</v>
      </c>
      <c r="K67" s="66">
        <f t="shared" si="17"/>
        <v>0</v>
      </c>
      <c r="L67" s="68">
        <f t="shared" si="18"/>
        <v>0.1779</v>
      </c>
      <c r="M67" s="69">
        <f t="shared" si="19"/>
        <v>0</v>
      </c>
      <c r="N67" s="70">
        <f t="shared" si="20"/>
        <v>0</v>
      </c>
      <c r="O67" s="67">
        <f t="shared" si="21"/>
        <v>0</v>
      </c>
      <c r="P67" s="67">
        <f t="shared" si="22"/>
        <v>251.99999999999997</v>
      </c>
      <c r="Q67" s="71">
        <f t="shared" si="23"/>
        <v>40</v>
      </c>
    </row>
    <row r="68" spans="1:17" x14ac:dyDescent="0.25">
      <c r="B68" s="41"/>
      <c r="C68" s="41"/>
      <c r="D68" s="82">
        <v>0.70589999999999997</v>
      </c>
      <c r="E68" s="82">
        <v>0.70589999999999997</v>
      </c>
      <c r="F68" s="57">
        <f t="shared" si="24"/>
        <v>0</v>
      </c>
      <c r="G68" s="57">
        <f t="shared" si="25"/>
        <v>0</v>
      </c>
      <c r="H68" s="58">
        <f t="shared" si="15"/>
        <v>0</v>
      </c>
      <c r="I68" s="58">
        <f t="shared" si="26"/>
        <v>0</v>
      </c>
      <c r="J68" s="59">
        <f t="shared" si="16"/>
        <v>0</v>
      </c>
      <c r="K68" s="58">
        <f t="shared" si="17"/>
        <v>0</v>
      </c>
      <c r="L68" s="60">
        <f t="shared" si="18"/>
        <v>0.17660000000000001</v>
      </c>
      <c r="M68" s="43">
        <f t="shared" si="19"/>
        <v>0</v>
      </c>
      <c r="N68" s="44">
        <f t="shared" si="20"/>
        <v>0</v>
      </c>
      <c r="O68" s="59">
        <f t="shared" si="21"/>
        <v>0</v>
      </c>
      <c r="P68" s="59">
        <f t="shared" si="22"/>
        <v>254.124</v>
      </c>
      <c r="Q68" s="45">
        <f t="shared" si="23"/>
        <v>40</v>
      </c>
    </row>
    <row r="69" spans="1:17" x14ac:dyDescent="0.25">
      <c r="B69" s="41"/>
      <c r="C69" s="19"/>
      <c r="D69" s="27">
        <v>0.70830000000000004</v>
      </c>
      <c r="E69" s="27">
        <v>0.70830000000000004</v>
      </c>
      <c r="F69" s="28">
        <f t="shared" si="24"/>
        <v>0</v>
      </c>
      <c r="G69" s="28">
        <f t="shared" si="25"/>
        <v>0</v>
      </c>
      <c r="H69" s="29">
        <f t="shared" si="15"/>
        <v>0</v>
      </c>
      <c r="I69" s="29">
        <f t="shared" si="26"/>
        <v>0</v>
      </c>
      <c r="J69" s="30">
        <f t="shared" si="16"/>
        <v>0</v>
      </c>
      <c r="K69" s="29">
        <f t="shared" si="17"/>
        <v>0</v>
      </c>
      <c r="L69" s="31">
        <f t="shared" si="18"/>
        <v>0.17599999999999999</v>
      </c>
      <c r="M69" s="32">
        <f t="shared" si="19"/>
        <v>0</v>
      </c>
      <c r="N69" s="33">
        <f t="shared" si="20"/>
        <v>0</v>
      </c>
      <c r="O69" s="30">
        <f t="shared" si="21"/>
        <v>0</v>
      </c>
      <c r="P69" s="30">
        <f t="shared" si="22"/>
        <v>254.98800000000003</v>
      </c>
      <c r="Q69" s="34">
        <f t="shared" si="23"/>
        <v>41</v>
      </c>
    </row>
    <row r="70" spans="1:17" x14ac:dyDescent="0.25">
      <c r="B70" s="41"/>
      <c r="C70" s="19"/>
      <c r="D70" s="27">
        <v>0.71430000000000005</v>
      </c>
      <c r="E70" s="27">
        <v>0.71430000000000005</v>
      </c>
      <c r="F70" s="28">
        <f t="shared" si="24"/>
        <v>0</v>
      </c>
      <c r="G70" s="28">
        <f t="shared" si="25"/>
        <v>0</v>
      </c>
      <c r="H70" s="29">
        <f t="shared" si="15"/>
        <v>0</v>
      </c>
      <c r="I70" s="29">
        <f t="shared" si="26"/>
        <v>0</v>
      </c>
      <c r="J70" s="30">
        <f t="shared" si="16"/>
        <v>0</v>
      </c>
      <c r="K70" s="29">
        <f t="shared" si="17"/>
        <v>0</v>
      </c>
      <c r="L70" s="31">
        <f t="shared" si="18"/>
        <v>0.17469999999999999</v>
      </c>
      <c r="M70" s="32">
        <f t="shared" si="19"/>
        <v>0</v>
      </c>
      <c r="N70" s="33">
        <f t="shared" si="20"/>
        <v>0</v>
      </c>
      <c r="O70" s="30">
        <f t="shared" si="21"/>
        <v>0</v>
      </c>
      <c r="P70" s="30">
        <f t="shared" si="22"/>
        <v>257.14800000000002</v>
      </c>
      <c r="Q70" s="34">
        <f t="shared" si="23"/>
        <v>42</v>
      </c>
    </row>
    <row r="71" spans="1:17" x14ac:dyDescent="0.25">
      <c r="B71" s="41"/>
      <c r="C71" s="19"/>
      <c r="D71" s="35">
        <v>0.72</v>
      </c>
      <c r="E71" s="35">
        <v>0.72</v>
      </c>
      <c r="F71" s="28">
        <f t="shared" si="24"/>
        <v>0</v>
      </c>
      <c r="G71" s="28">
        <f t="shared" si="25"/>
        <v>0</v>
      </c>
      <c r="H71" s="29">
        <f t="shared" si="15"/>
        <v>0</v>
      </c>
      <c r="I71" s="29">
        <f t="shared" si="26"/>
        <v>0</v>
      </c>
      <c r="J71" s="30">
        <f t="shared" si="16"/>
        <v>0</v>
      </c>
      <c r="K71" s="29">
        <f t="shared" si="17"/>
        <v>0</v>
      </c>
      <c r="L71" s="31">
        <f t="shared" si="18"/>
        <v>0.1734</v>
      </c>
      <c r="M71" s="32">
        <f t="shared" si="19"/>
        <v>0</v>
      </c>
      <c r="N71" s="33">
        <f t="shared" si="20"/>
        <v>0</v>
      </c>
      <c r="O71" s="30">
        <f t="shared" si="21"/>
        <v>0</v>
      </c>
      <c r="P71" s="30">
        <f t="shared" si="22"/>
        <v>259.2</v>
      </c>
      <c r="Q71" s="34">
        <f t="shared" si="23"/>
        <v>42</v>
      </c>
    </row>
    <row r="72" spans="1:17" s="11" customFormat="1" x14ac:dyDescent="0.25">
      <c r="B72" s="41"/>
      <c r="C72" s="19"/>
      <c r="D72" s="54">
        <v>0.72219999999999995</v>
      </c>
      <c r="E72" s="54">
        <v>0.72219999999999995</v>
      </c>
      <c r="F72" s="28">
        <f t="shared" si="24"/>
        <v>0</v>
      </c>
      <c r="G72" s="28">
        <f t="shared" si="25"/>
        <v>0</v>
      </c>
      <c r="H72" s="46">
        <f t="shared" si="15"/>
        <v>0</v>
      </c>
      <c r="I72" s="46">
        <f t="shared" si="26"/>
        <v>0</v>
      </c>
      <c r="J72" s="28">
        <f t="shared" si="16"/>
        <v>0</v>
      </c>
      <c r="K72" s="46">
        <f t="shared" si="17"/>
        <v>0</v>
      </c>
      <c r="L72" s="27">
        <f t="shared" si="18"/>
        <v>0.1729</v>
      </c>
      <c r="M72" s="32">
        <f t="shared" si="19"/>
        <v>0</v>
      </c>
      <c r="N72" s="33">
        <f t="shared" si="20"/>
        <v>0</v>
      </c>
      <c r="O72" s="28">
        <f t="shared" si="21"/>
        <v>0</v>
      </c>
      <c r="P72" s="28">
        <f t="shared" si="22"/>
        <v>259.99199999999996</v>
      </c>
      <c r="Q72" s="34">
        <f t="shared" si="23"/>
        <v>43</v>
      </c>
    </row>
    <row r="73" spans="1:17" x14ac:dyDescent="0.25">
      <c r="B73" s="19"/>
      <c r="C73" s="19"/>
      <c r="D73" s="27">
        <v>0.72499999999999998</v>
      </c>
      <c r="E73" s="27">
        <v>0.72499999999999998</v>
      </c>
      <c r="F73" s="28">
        <f t="shared" si="24"/>
        <v>0</v>
      </c>
      <c r="G73" s="28">
        <f t="shared" si="25"/>
        <v>0</v>
      </c>
      <c r="H73" s="29">
        <f t="shared" si="15"/>
        <v>0</v>
      </c>
      <c r="I73" s="29">
        <f t="shared" si="26"/>
        <v>0</v>
      </c>
      <c r="J73" s="30">
        <f t="shared" si="16"/>
        <v>0</v>
      </c>
      <c r="K73" s="29">
        <f t="shared" si="17"/>
        <v>0</v>
      </c>
      <c r="L73" s="31">
        <f t="shared" si="18"/>
        <v>0.17230000000000001</v>
      </c>
      <c r="M73" s="32">
        <f t="shared" si="19"/>
        <v>0</v>
      </c>
      <c r="N73" s="33">
        <f t="shared" si="20"/>
        <v>0</v>
      </c>
      <c r="O73" s="30">
        <f t="shared" si="21"/>
        <v>0</v>
      </c>
      <c r="P73" s="30">
        <f t="shared" si="22"/>
        <v>261</v>
      </c>
      <c r="Q73" s="34">
        <f t="shared" si="23"/>
        <v>43</v>
      </c>
    </row>
    <row r="74" spans="1:17" x14ac:dyDescent="0.25">
      <c r="B74" s="19"/>
      <c r="C74" s="19"/>
      <c r="D74" s="35">
        <v>0.72860000000000003</v>
      </c>
      <c r="E74" s="35">
        <v>0.72860000000000003</v>
      </c>
      <c r="F74" s="28">
        <f t="shared" si="24"/>
        <v>0</v>
      </c>
      <c r="G74" s="28">
        <f t="shared" si="25"/>
        <v>0</v>
      </c>
      <c r="H74" s="29">
        <f t="shared" si="15"/>
        <v>0</v>
      </c>
      <c r="I74" s="29">
        <f t="shared" si="26"/>
        <v>0</v>
      </c>
      <c r="J74" s="30">
        <f t="shared" si="16"/>
        <v>0</v>
      </c>
      <c r="K74" s="29">
        <f t="shared" si="17"/>
        <v>0</v>
      </c>
      <c r="L74" s="31">
        <f t="shared" si="18"/>
        <v>0.17150000000000001</v>
      </c>
      <c r="M74" s="32">
        <f t="shared" si="19"/>
        <v>0</v>
      </c>
      <c r="N74" s="33">
        <f t="shared" si="20"/>
        <v>0</v>
      </c>
      <c r="O74" s="30">
        <f t="shared" si="21"/>
        <v>0</v>
      </c>
      <c r="P74" s="30">
        <f t="shared" si="22"/>
        <v>262.29599999999999</v>
      </c>
      <c r="Q74" s="34">
        <f t="shared" si="23"/>
        <v>44</v>
      </c>
    </row>
    <row r="75" spans="1:17" x14ac:dyDescent="0.25">
      <c r="B75" s="19"/>
      <c r="C75" s="19"/>
      <c r="D75" s="27">
        <v>0.72919999999999996</v>
      </c>
      <c r="E75" s="27">
        <v>0.72919999999999996</v>
      </c>
      <c r="F75" s="28">
        <f t="shared" si="24"/>
        <v>0</v>
      </c>
      <c r="G75" s="28">
        <f t="shared" si="25"/>
        <v>0</v>
      </c>
      <c r="H75" s="29">
        <f t="shared" si="15"/>
        <v>0</v>
      </c>
      <c r="I75" s="29">
        <f t="shared" si="26"/>
        <v>0</v>
      </c>
      <c r="J75" s="30">
        <f t="shared" si="16"/>
        <v>0</v>
      </c>
      <c r="K75" s="29">
        <f t="shared" si="17"/>
        <v>0</v>
      </c>
      <c r="L75" s="31">
        <f t="shared" si="18"/>
        <v>0.1714</v>
      </c>
      <c r="M75" s="32">
        <f t="shared" si="19"/>
        <v>0</v>
      </c>
      <c r="N75" s="33">
        <f t="shared" si="20"/>
        <v>0</v>
      </c>
      <c r="O75" s="30">
        <f t="shared" si="21"/>
        <v>0</v>
      </c>
      <c r="P75" s="30">
        <f t="shared" si="22"/>
        <v>262.512</v>
      </c>
      <c r="Q75" s="34">
        <f t="shared" si="23"/>
        <v>44</v>
      </c>
    </row>
    <row r="76" spans="1:17" x14ac:dyDescent="0.25">
      <c r="B76" s="19"/>
      <c r="C76" s="19"/>
      <c r="D76" s="54">
        <v>0.73329999999999995</v>
      </c>
      <c r="E76" s="54">
        <v>0.73329999999999995</v>
      </c>
      <c r="F76" s="28">
        <f t="shared" si="24"/>
        <v>0</v>
      </c>
      <c r="G76" s="28">
        <f t="shared" si="25"/>
        <v>0</v>
      </c>
      <c r="H76" s="29">
        <f t="shared" si="15"/>
        <v>0</v>
      </c>
      <c r="I76" s="29">
        <f t="shared" si="26"/>
        <v>0</v>
      </c>
      <c r="J76" s="30">
        <f t="shared" si="16"/>
        <v>0</v>
      </c>
      <c r="K76" s="29">
        <f t="shared" si="17"/>
        <v>0</v>
      </c>
      <c r="L76" s="31">
        <f t="shared" si="18"/>
        <v>0.17050000000000001</v>
      </c>
      <c r="M76" s="32">
        <f t="shared" si="19"/>
        <v>0</v>
      </c>
      <c r="N76" s="33">
        <f t="shared" si="20"/>
        <v>0</v>
      </c>
      <c r="O76" s="30">
        <f t="shared" si="21"/>
        <v>0</v>
      </c>
      <c r="P76" s="30">
        <f t="shared" si="22"/>
        <v>263.988</v>
      </c>
      <c r="Q76" s="34">
        <f t="shared" si="23"/>
        <v>44</v>
      </c>
    </row>
    <row r="77" spans="1:17" x14ac:dyDescent="0.25">
      <c r="B77" s="19"/>
      <c r="C77" s="19"/>
      <c r="D77" s="27">
        <v>0.73609999999999998</v>
      </c>
      <c r="E77" s="27">
        <v>0.73609999999999998</v>
      </c>
      <c r="F77" s="28">
        <f t="shared" si="24"/>
        <v>0</v>
      </c>
      <c r="G77" s="28">
        <f t="shared" si="25"/>
        <v>0</v>
      </c>
      <c r="H77" s="29">
        <f t="shared" si="15"/>
        <v>0</v>
      </c>
      <c r="I77" s="29">
        <f t="shared" si="26"/>
        <v>0</v>
      </c>
      <c r="J77" s="30">
        <f t="shared" si="16"/>
        <v>0</v>
      </c>
      <c r="K77" s="29">
        <f t="shared" si="17"/>
        <v>0</v>
      </c>
      <c r="L77" s="31">
        <f t="shared" si="18"/>
        <v>0.16980000000000001</v>
      </c>
      <c r="M77" s="32">
        <f t="shared" si="19"/>
        <v>0</v>
      </c>
      <c r="N77" s="33">
        <f t="shared" si="20"/>
        <v>0</v>
      </c>
      <c r="O77" s="30">
        <f t="shared" si="21"/>
        <v>0</v>
      </c>
      <c r="P77" s="30">
        <f t="shared" si="22"/>
        <v>264.99599999999998</v>
      </c>
      <c r="Q77" s="34">
        <f t="shared" si="23"/>
        <v>45</v>
      </c>
    </row>
    <row r="78" spans="1:17" x14ac:dyDescent="0.25">
      <c r="B78" s="19"/>
      <c r="C78" s="19"/>
      <c r="D78" s="54">
        <v>0.73680000000000001</v>
      </c>
      <c r="E78" s="54">
        <v>0.73680000000000001</v>
      </c>
      <c r="F78" s="28">
        <f t="shared" si="24"/>
        <v>0</v>
      </c>
      <c r="G78" s="28">
        <f t="shared" si="25"/>
        <v>0</v>
      </c>
      <c r="H78" s="29">
        <f t="shared" ref="H78:H92" si="27">IF(D78=80%,TRUNC(B78*6/7*$C$7/12,2),IF(D78=90%,TRUNC(B78*32/35*$C$7/12,2),IF(AND(D78&gt;80%,D78&lt;90%),TRUNC(B78*TRUNC(((B78*4/7)+0.4)*100,1)*$C$7/1200,2),TRUNC(D78*B78*$C$7/12,2))))</f>
        <v>0</v>
      </c>
      <c r="I78" s="29">
        <f t="shared" si="26"/>
        <v>0</v>
      </c>
      <c r="J78" s="30">
        <f t="shared" ref="J78:J109" si="28">(F78+G78)*$D$8</f>
        <v>0</v>
      </c>
      <c r="K78" s="29">
        <f t="shared" ref="K78:K109" si="29">(H78+I78)*$D$8</f>
        <v>0</v>
      </c>
      <c r="L78" s="31">
        <f t="shared" ref="L78:L109" si="30">ROUND(($D$8*D78)+(0.8*($E$9+$D$8)*(1-D78)),4)</f>
        <v>0.16969999999999999</v>
      </c>
      <c r="M78" s="32">
        <f t="shared" ref="M78:M109" si="31">(F78+G78)*L78</f>
        <v>0</v>
      </c>
      <c r="N78" s="33">
        <f t="shared" ref="N78:N109" si="32">M78-K78</f>
        <v>0</v>
      </c>
      <c r="O78" s="30">
        <f t="shared" ref="O78:O109" si="33">M78-J78</f>
        <v>0</v>
      </c>
      <c r="P78" s="30">
        <f t="shared" ref="P78:P109" si="34">360*D78</f>
        <v>265.24799999999999</v>
      </c>
      <c r="Q78" s="34">
        <f t="shared" ref="Q78:Q109" si="35">ROUNDDOWN(360/(360-(360*D78))*12,0)</f>
        <v>45</v>
      </c>
    </row>
    <row r="79" spans="1:17" x14ac:dyDescent="0.25">
      <c r="B79" s="19"/>
      <c r="C79" s="19"/>
      <c r="D79" s="27">
        <v>0.7429</v>
      </c>
      <c r="E79" s="27">
        <v>0.7429</v>
      </c>
      <c r="F79" s="28">
        <f t="shared" ref="F79:F110" si="36">+B79*$C$7/12</f>
        <v>0</v>
      </c>
      <c r="G79" s="28">
        <f t="shared" ref="G79:G110" si="37">+C79*$C$7/12</f>
        <v>0</v>
      </c>
      <c r="H79" s="29">
        <f t="shared" si="27"/>
        <v>0</v>
      </c>
      <c r="I79" s="29">
        <f t="shared" ref="I79:I110" si="38">+G79*E79</f>
        <v>0</v>
      </c>
      <c r="J79" s="30">
        <f t="shared" si="28"/>
        <v>0</v>
      </c>
      <c r="K79" s="29">
        <f t="shared" si="29"/>
        <v>0</v>
      </c>
      <c r="L79" s="31">
        <f t="shared" si="30"/>
        <v>0.16830000000000001</v>
      </c>
      <c r="M79" s="32">
        <f t="shared" si="31"/>
        <v>0</v>
      </c>
      <c r="N79" s="33">
        <f t="shared" si="32"/>
        <v>0</v>
      </c>
      <c r="O79" s="30">
        <f t="shared" si="33"/>
        <v>0</v>
      </c>
      <c r="P79" s="30">
        <f t="shared" si="34"/>
        <v>267.44400000000002</v>
      </c>
      <c r="Q79" s="34">
        <f t="shared" si="35"/>
        <v>46</v>
      </c>
    </row>
    <row r="80" spans="1:17" x14ac:dyDescent="0.25">
      <c r="B80" s="19"/>
      <c r="C80" s="19"/>
      <c r="D80" s="27">
        <v>0.75</v>
      </c>
      <c r="E80" s="27">
        <v>0.75</v>
      </c>
      <c r="F80" s="28">
        <f t="shared" si="36"/>
        <v>0</v>
      </c>
      <c r="G80" s="28">
        <f t="shared" si="37"/>
        <v>0</v>
      </c>
      <c r="H80" s="29">
        <f t="shared" si="27"/>
        <v>0</v>
      </c>
      <c r="I80" s="29">
        <f t="shared" si="38"/>
        <v>0</v>
      </c>
      <c r="J80" s="30">
        <f t="shared" si="28"/>
        <v>0</v>
      </c>
      <c r="K80" s="29">
        <f t="shared" si="29"/>
        <v>0</v>
      </c>
      <c r="L80" s="31">
        <f t="shared" si="30"/>
        <v>0.1668</v>
      </c>
      <c r="M80" s="32">
        <f t="shared" si="31"/>
        <v>0</v>
      </c>
      <c r="N80" s="33">
        <f t="shared" si="32"/>
        <v>0</v>
      </c>
      <c r="O80" s="30">
        <f t="shared" si="33"/>
        <v>0</v>
      </c>
      <c r="P80" s="30">
        <f t="shared" si="34"/>
        <v>270</v>
      </c>
      <c r="Q80" s="34">
        <f t="shared" si="35"/>
        <v>48</v>
      </c>
    </row>
    <row r="81" spans="1:17" x14ac:dyDescent="0.25">
      <c r="B81" s="19"/>
      <c r="C81" s="19"/>
      <c r="D81" s="27">
        <v>0.7571</v>
      </c>
      <c r="E81" s="27">
        <v>0.7571</v>
      </c>
      <c r="F81" s="28">
        <f t="shared" si="36"/>
        <v>0</v>
      </c>
      <c r="G81" s="28">
        <f t="shared" si="37"/>
        <v>0</v>
      </c>
      <c r="H81" s="29">
        <f t="shared" si="27"/>
        <v>0</v>
      </c>
      <c r="I81" s="29">
        <f t="shared" si="38"/>
        <v>0</v>
      </c>
      <c r="J81" s="30">
        <f t="shared" si="28"/>
        <v>0</v>
      </c>
      <c r="K81" s="29">
        <f t="shared" si="29"/>
        <v>0</v>
      </c>
      <c r="L81" s="31">
        <f t="shared" si="30"/>
        <v>0.16520000000000001</v>
      </c>
      <c r="M81" s="32">
        <f t="shared" si="31"/>
        <v>0</v>
      </c>
      <c r="N81" s="33">
        <f t="shared" si="32"/>
        <v>0</v>
      </c>
      <c r="O81" s="30">
        <f t="shared" si="33"/>
        <v>0</v>
      </c>
      <c r="P81" s="30">
        <f t="shared" si="34"/>
        <v>272.55599999999998</v>
      </c>
      <c r="Q81" s="34">
        <f t="shared" si="35"/>
        <v>49</v>
      </c>
    </row>
    <row r="82" spans="1:17" x14ac:dyDescent="0.25">
      <c r="B82" s="19"/>
      <c r="C82" s="19"/>
      <c r="D82" s="27">
        <v>0.76390000000000002</v>
      </c>
      <c r="E82" s="27">
        <v>0.76390000000000002</v>
      </c>
      <c r="F82" s="28">
        <f t="shared" si="36"/>
        <v>0</v>
      </c>
      <c r="G82" s="28">
        <f t="shared" si="37"/>
        <v>0</v>
      </c>
      <c r="H82" s="29">
        <f t="shared" si="27"/>
        <v>0</v>
      </c>
      <c r="I82" s="29">
        <f t="shared" si="38"/>
        <v>0</v>
      </c>
      <c r="J82" s="30">
        <f t="shared" si="28"/>
        <v>0</v>
      </c>
      <c r="K82" s="29">
        <f t="shared" si="29"/>
        <v>0</v>
      </c>
      <c r="L82" s="31">
        <f t="shared" si="30"/>
        <v>0.16370000000000001</v>
      </c>
      <c r="M82" s="32">
        <f t="shared" si="31"/>
        <v>0</v>
      </c>
      <c r="N82" s="33">
        <f t="shared" si="32"/>
        <v>0</v>
      </c>
      <c r="O82" s="30">
        <f t="shared" si="33"/>
        <v>0</v>
      </c>
      <c r="P82" s="30">
        <f t="shared" si="34"/>
        <v>275.00400000000002</v>
      </c>
      <c r="Q82" s="34">
        <f t="shared" si="35"/>
        <v>50</v>
      </c>
    </row>
    <row r="83" spans="1:17" x14ac:dyDescent="0.25">
      <c r="B83" s="19"/>
      <c r="C83" s="19"/>
      <c r="D83" s="54">
        <v>0.76470000000000005</v>
      </c>
      <c r="E83" s="54">
        <v>0.76470000000000005</v>
      </c>
      <c r="F83" s="28">
        <f t="shared" si="36"/>
        <v>0</v>
      </c>
      <c r="G83" s="28">
        <f t="shared" si="37"/>
        <v>0</v>
      </c>
      <c r="H83" s="29">
        <f t="shared" si="27"/>
        <v>0</v>
      </c>
      <c r="I83" s="29">
        <f t="shared" si="38"/>
        <v>0</v>
      </c>
      <c r="J83" s="30">
        <f t="shared" si="28"/>
        <v>0</v>
      </c>
      <c r="K83" s="29">
        <f t="shared" si="29"/>
        <v>0</v>
      </c>
      <c r="L83" s="31">
        <f t="shared" si="30"/>
        <v>0.16350000000000001</v>
      </c>
      <c r="M83" s="32">
        <f t="shared" si="31"/>
        <v>0</v>
      </c>
      <c r="N83" s="33">
        <f t="shared" si="32"/>
        <v>0</v>
      </c>
      <c r="O83" s="30">
        <f t="shared" si="33"/>
        <v>0</v>
      </c>
      <c r="P83" s="30">
        <f t="shared" si="34"/>
        <v>275.29200000000003</v>
      </c>
      <c r="Q83" s="34">
        <f t="shared" si="35"/>
        <v>50</v>
      </c>
    </row>
    <row r="84" spans="1:17" x14ac:dyDescent="0.25">
      <c r="B84" s="19"/>
      <c r="C84" s="19"/>
      <c r="D84" s="27">
        <v>0.76670000000000005</v>
      </c>
      <c r="E84" s="27">
        <v>0.76670000000000005</v>
      </c>
      <c r="F84" s="28">
        <f t="shared" si="36"/>
        <v>0</v>
      </c>
      <c r="G84" s="28">
        <f t="shared" si="37"/>
        <v>0</v>
      </c>
      <c r="H84" s="29">
        <f t="shared" si="27"/>
        <v>0</v>
      </c>
      <c r="I84" s="29">
        <f t="shared" si="38"/>
        <v>0</v>
      </c>
      <c r="J84" s="30">
        <f t="shared" si="28"/>
        <v>0</v>
      </c>
      <c r="K84" s="29">
        <f t="shared" si="29"/>
        <v>0</v>
      </c>
      <c r="L84" s="31">
        <f t="shared" si="30"/>
        <v>0.16300000000000001</v>
      </c>
      <c r="M84" s="32">
        <f t="shared" si="31"/>
        <v>0</v>
      </c>
      <c r="N84" s="33">
        <f t="shared" si="32"/>
        <v>0</v>
      </c>
      <c r="O84" s="30">
        <f t="shared" si="33"/>
        <v>0</v>
      </c>
      <c r="P84" s="30">
        <f t="shared" si="34"/>
        <v>276.012</v>
      </c>
      <c r="Q84" s="34">
        <f t="shared" si="35"/>
        <v>51</v>
      </c>
    </row>
    <row r="85" spans="1:17" x14ac:dyDescent="0.25">
      <c r="B85" s="19"/>
      <c r="C85" s="19"/>
      <c r="D85" s="27">
        <v>0.77080000000000004</v>
      </c>
      <c r="E85" s="27">
        <v>0.77080000000000004</v>
      </c>
      <c r="F85" s="28">
        <f t="shared" si="36"/>
        <v>0</v>
      </c>
      <c r="G85" s="28">
        <f t="shared" si="37"/>
        <v>0</v>
      </c>
      <c r="H85" s="29">
        <f t="shared" si="27"/>
        <v>0</v>
      </c>
      <c r="I85" s="29">
        <f t="shared" si="38"/>
        <v>0</v>
      </c>
      <c r="J85" s="30">
        <f t="shared" si="28"/>
        <v>0</v>
      </c>
      <c r="K85" s="29">
        <f t="shared" si="29"/>
        <v>0</v>
      </c>
      <c r="L85" s="31">
        <f t="shared" si="30"/>
        <v>0.16209999999999999</v>
      </c>
      <c r="M85" s="32">
        <f t="shared" si="31"/>
        <v>0</v>
      </c>
      <c r="N85" s="33">
        <f t="shared" si="32"/>
        <v>0</v>
      </c>
      <c r="O85" s="30">
        <f t="shared" si="33"/>
        <v>0</v>
      </c>
      <c r="P85" s="30">
        <f t="shared" si="34"/>
        <v>277.488</v>
      </c>
      <c r="Q85" s="34">
        <f t="shared" si="35"/>
        <v>52</v>
      </c>
    </row>
    <row r="86" spans="1:17" x14ac:dyDescent="0.25">
      <c r="B86" s="19"/>
      <c r="C86" s="19"/>
      <c r="D86" s="27">
        <v>0.77139999999999997</v>
      </c>
      <c r="E86" s="27">
        <v>0.77139999999999997</v>
      </c>
      <c r="F86" s="28">
        <f t="shared" si="36"/>
        <v>0</v>
      </c>
      <c r="G86" s="28">
        <f t="shared" si="37"/>
        <v>0</v>
      </c>
      <c r="H86" s="29">
        <f t="shared" si="27"/>
        <v>0</v>
      </c>
      <c r="I86" s="29">
        <f t="shared" si="38"/>
        <v>0</v>
      </c>
      <c r="J86" s="30">
        <f t="shared" si="28"/>
        <v>0</v>
      </c>
      <c r="K86" s="29">
        <f t="shared" si="29"/>
        <v>0</v>
      </c>
      <c r="L86" s="31">
        <f t="shared" si="30"/>
        <v>0.16200000000000001</v>
      </c>
      <c r="M86" s="32">
        <f t="shared" si="31"/>
        <v>0</v>
      </c>
      <c r="N86" s="33">
        <f t="shared" si="32"/>
        <v>0</v>
      </c>
      <c r="O86" s="30">
        <f t="shared" si="33"/>
        <v>0</v>
      </c>
      <c r="P86" s="30">
        <f t="shared" si="34"/>
        <v>277.70400000000001</v>
      </c>
      <c r="Q86" s="34">
        <f t="shared" si="35"/>
        <v>52</v>
      </c>
    </row>
    <row r="87" spans="1:17" x14ac:dyDescent="0.25">
      <c r="B87" s="19"/>
      <c r="C87" s="19"/>
      <c r="D87" s="27">
        <v>0.77500000000000002</v>
      </c>
      <c r="E87" s="27">
        <v>0.77500000000000002</v>
      </c>
      <c r="F87" s="28">
        <f t="shared" si="36"/>
        <v>0</v>
      </c>
      <c r="G87" s="28">
        <f t="shared" si="37"/>
        <v>0</v>
      </c>
      <c r="H87" s="29">
        <f t="shared" si="27"/>
        <v>0</v>
      </c>
      <c r="I87" s="29">
        <f t="shared" si="38"/>
        <v>0</v>
      </c>
      <c r="J87" s="30">
        <f t="shared" si="28"/>
        <v>0</v>
      </c>
      <c r="K87" s="29">
        <f t="shared" si="29"/>
        <v>0</v>
      </c>
      <c r="L87" s="31">
        <f t="shared" si="30"/>
        <v>0.16120000000000001</v>
      </c>
      <c r="M87" s="32">
        <f t="shared" si="31"/>
        <v>0</v>
      </c>
      <c r="N87" s="33">
        <f t="shared" si="32"/>
        <v>0</v>
      </c>
      <c r="O87" s="30">
        <f t="shared" si="33"/>
        <v>0</v>
      </c>
      <c r="P87" s="30">
        <f t="shared" si="34"/>
        <v>279</v>
      </c>
      <c r="Q87" s="34">
        <f t="shared" si="35"/>
        <v>53</v>
      </c>
    </row>
    <row r="88" spans="1:17" x14ac:dyDescent="0.25">
      <c r="B88" s="19"/>
      <c r="C88" s="19"/>
      <c r="D88" s="55">
        <v>0.77780000000000005</v>
      </c>
      <c r="E88" s="55">
        <v>0.77780000000000005</v>
      </c>
      <c r="F88" s="28">
        <f t="shared" si="36"/>
        <v>0</v>
      </c>
      <c r="G88" s="28">
        <f t="shared" si="37"/>
        <v>0</v>
      </c>
      <c r="H88" s="29">
        <f t="shared" si="27"/>
        <v>0</v>
      </c>
      <c r="I88" s="29">
        <f t="shared" si="38"/>
        <v>0</v>
      </c>
      <c r="J88" s="30">
        <f t="shared" si="28"/>
        <v>0</v>
      </c>
      <c r="K88" s="29">
        <f t="shared" si="29"/>
        <v>0</v>
      </c>
      <c r="L88" s="31">
        <f t="shared" si="30"/>
        <v>0.16059999999999999</v>
      </c>
      <c r="M88" s="32">
        <f t="shared" si="31"/>
        <v>0</v>
      </c>
      <c r="N88" s="33">
        <f t="shared" si="32"/>
        <v>0</v>
      </c>
      <c r="O88" s="30">
        <f t="shared" si="33"/>
        <v>0</v>
      </c>
      <c r="P88" s="30">
        <f t="shared" si="34"/>
        <v>280.00800000000004</v>
      </c>
      <c r="Q88" s="34">
        <f t="shared" si="35"/>
        <v>54</v>
      </c>
    </row>
    <row r="89" spans="1:17" x14ac:dyDescent="0.25">
      <c r="B89" s="19"/>
      <c r="C89" s="19"/>
      <c r="D89" s="27">
        <v>0.78129999999999999</v>
      </c>
      <c r="E89" s="27">
        <v>0.78129999999999999</v>
      </c>
      <c r="F89" s="28">
        <f t="shared" si="36"/>
        <v>0</v>
      </c>
      <c r="G89" s="28">
        <f t="shared" si="37"/>
        <v>0</v>
      </c>
      <c r="H89" s="29">
        <f t="shared" si="27"/>
        <v>0</v>
      </c>
      <c r="I89" s="29">
        <f t="shared" si="38"/>
        <v>0</v>
      </c>
      <c r="J89" s="30">
        <f t="shared" si="28"/>
        <v>0</v>
      </c>
      <c r="K89" s="29">
        <f t="shared" si="29"/>
        <v>0</v>
      </c>
      <c r="L89" s="31">
        <f t="shared" si="30"/>
        <v>0.1598</v>
      </c>
      <c r="M89" s="32">
        <f t="shared" si="31"/>
        <v>0</v>
      </c>
      <c r="N89" s="33">
        <f t="shared" si="32"/>
        <v>0</v>
      </c>
      <c r="O89" s="30">
        <f t="shared" si="33"/>
        <v>0</v>
      </c>
      <c r="P89" s="30">
        <f t="shared" si="34"/>
        <v>281.26799999999997</v>
      </c>
      <c r="Q89" s="34">
        <f t="shared" si="35"/>
        <v>54</v>
      </c>
    </row>
    <row r="90" spans="1:17" x14ac:dyDescent="0.25">
      <c r="B90" s="19"/>
      <c r="C90" s="19"/>
      <c r="D90" s="27">
        <v>0.78569999999999995</v>
      </c>
      <c r="E90" s="27">
        <v>0.78569999999999995</v>
      </c>
      <c r="F90" s="28">
        <f t="shared" si="36"/>
        <v>0</v>
      </c>
      <c r="G90" s="28">
        <f t="shared" si="37"/>
        <v>0</v>
      </c>
      <c r="H90" s="29">
        <f t="shared" si="27"/>
        <v>0</v>
      </c>
      <c r="I90" s="29">
        <f t="shared" si="38"/>
        <v>0</v>
      </c>
      <c r="J90" s="30">
        <f t="shared" si="28"/>
        <v>0</v>
      </c>
      <c r="K90" s="29">
        <f t="shared" si="29"/>
        <v>0</v>
      </c>
      <c r="L90" s="31">
        <f t="shared" si="30"/>
        <v>0.1588</v>
      </c>
      <c r="M90" s="32">
        <f t="shared" si="31"/>
        <v>0</v>
      </c>
      <c r="N90" s="33">
        <f t="shared" si="32"/>
        <v>0</v>
      </c>
      <c r="O90" s="30">
        <f t="shared" si="33"/>
        <v>0</v>
      </c>
      <c r="P90" s="30">
        <f t="shared" si="34"/>
        <v>282.85199999999998</v>
      </c>
      <c r="Q90" s="34">
        <f t="shared" si="35"/>
        <v>55</v>
      </c>
    </row>
    <row r="91" spans="1:17" x14ac:dyDescent="0.25">
      <c r="B91" s="19"/>
      <c r="C91" s="19"/>
      <c r="D91" s="54">
        <v>0.78949999999999998</v>
      </c>
      <c r="E91" s="54">
        <v>0.78949999999999998</v>
      </c>
      <c r="F91" s="28">
        <f t="shared" si="36"/>
        <v>0</v>
      </c>
      <c r="G91" s="28">
        <f t="shared" si="37"/>
        <v>0</v>
      </c>
      <c r="H91" s="29">
        <f t="shared" si="27"/>
        <v>0</v>
      </c>
      <c r="I91" s="29">
        <f t="shared" si="38"/>
        <v>0</v>
      </c>
      <c r="J91" s="30">
        <f t="shared" si="28"/>
        <v>0</v>
      </c>
      <c r="K91" s="29">
        <f t="shared" si="29"/>
        <v>0</v>
      </c>
      <c r="L91" s="31">
        <f t="shared" si="30"/>
        <v>0.15790000000000001</v>
      </c>
      <c r="M91" s="32">
        <f t="shared" si="31"/>
        <v>0</v>
      </c>
      <c r="N91" s="33">
        <f t="shared" si="32"/>
        <v>0</v>
      </c>
      <c r="O91" s="30">
        <f t="shared" si="33"/>
        <v>0</v>
      </c>
      <c r="P91" s="30">
        <f t="shared" si="34"/>
        <v>284.21999999999997</v>
      </c>
      <c r="Q91" s="34">
        <f t="shared" si="35"/>
        <v>57</v>
      </c>
    </row>
    <row r="92" spans="1:17" ht="15.75" thickBot="1" x14ac:dyDescent="0.3">
      <c r="B92" s="73"/>
      <c r="C92" s="73"/>
      <c r="D92" s="74">
        <v>0.79169999999999996</v>
      </c>
      <c r="E92" s="74">
        <v>0.79169999999999996</v>
      </c>
      <c r="F92" s="75">
        <f t="shared" si="36"/>
        <v>0</v>
      </c>
      <c r="G92" s="75">
        <f t="shared" si="37"/>
        <v>0</v>
      </c>
      <c r="H92" s="76">
        <f t="shared" si="27"/>
        <v>0</v>
      </c>
      <c r="I92" s="76">
        <f t="shared" si="38"/>
        <v>0</v>
      </c>
      <c r="J92" s="77">
        <f t="shared" si="28"/>
        <v>0</v>
      </c>
      <c r="K92" s="76">
        <f t="shared" si="29"/>
        <v>0</v>
      </c>
      <c r="L92" s="78">
        <f t="shared" si="30"/>
        <v>0.1575</v>
      </c>
      <c r="M92" s="79">
        <f t="shared" si="31"/>
        <v>0</v>
      </c>
      <c r="N92" s="80">
        <f t="shared" si="32"/>
        <v>0</v>
      </c>
      <c r="O92" s="77">
        <f t="shared" si="33"/>
        <v>0</v>
      </c>
      <c r="P92" s="77">
        <f t="shared" si="34"/>
        <v>285.012</v>
      </c>
      <c r="Q92" s="81">
        <f t="shared" si="35"/>
        <v>57</v>
      </c>
    </row>
    <row r="93" spans="1:17" s="21" customFormat="1" ht="15.75" thickBot="1" x14ac:dyDescent="0.3">
      <c r="A93" s="61"/>
      <c r="B93" s="62"/>
      <c r="C93" s="62"/>
      <c r="D93" s="63">
        <v>0.8</v>
      </c>
      <c r="E93" s="64">
        <v>0.85699999999999998</v>
      </c>
      <c r="F93" s="65">
        <f t="shared" si="36"/>
        <v>0</v>
      </c>
      <c r="G93" s="65">
        <f t="shared" si="37"/>
        <v>0</v>
      </c>
      <c r="H93" s="66">
        <f t="shared" ref="H93:H124" si="39">IF(D93=80%,TRUNC(B93*6/7*$C$7/12,2),IF(D93=90%,TRUNC(B93*32/35*$C$7/12,2),IF(AND(D93&gt;80%,D93&lt;90%),TRUNC(B93*TRUNC(((D93*4/7)+0.4)*100,1)*$C$7/1200,2),TRUNC(D93*B93*$C$7/12,2))))</f>
        <v>0</v>
      </c>
      <c r="I93" s="66">
        <f t="shared" si="38"/>
        <v>0</v>
      </c>
      <c r="J93" s="67">
        <f t="shared" si="28"/>
        <v>0</v>
      </c>
      <c r="K93" s="66">
        <f t="shared" si="29"/>
        <v>0</v>
      </c>
      <c r="L93" s="68">
        <f t="shared" si="30"/>
        <v>0.15559999999999999</v>
      </c>
      <c r="M93" s="69">
        <f t="shared" si="31"/>
        <v>0</v>
      </c>
      <c r="N93" s="70">
        <f t="shared" si="32"/>
        <v>0</v>
      </c>
      <c r="O93" s="67">
        <f t="shared" si="33"/>
        <v>0</v>
      </c>
      <c r="P93" s="67">
        <f t="shared" si="34"/>
        <v>288</v>
      </c>
      <c r="Q93" s="71">
        <f t="shared" si="35"/>
        <v>60</v>
      </c>
    </row>
    <row r="94" spans="1:17" x14ac:dyDescent="0.25">
      <c r="B94" s="41"/>
      <c r="C94" s="41"/>
      <c r="D94" s="56">
        <v>0.80559999999999998</v>
      </c>
      <c r="E94" s="56">
        <v>0.86</v>
      </c>
      <c r="F94" s="57">
        <f t="shared" si="36"/>
        <v>0</v>
      </c>
      <c r="G94" s="57">
        <f t="shared" si="37"/>
        <v>0</v>
      </c>
      <c r="H94" s="58">
        <f t="shared" si="39"/>
        <v>0</v>
      </c>
      <c r="I94" s="58">
        <f t="shared" si="38"/>
        <v>0</v>
      </c>
      <c r="J94" s="59">
        <f t="shared" si="28"/>
        <v>0</v>
      </c>
      <c r="K94" s="58">
        <f t="shared" si="29"/>
        <v>0</v>
      </c>
      <c r="L94" s="60">
        <f t="shared" si="30"/>
        <v>0.15440000000000001</v>
      </c>
      <c r="M94" s="43">
        <f t="shared" si="31"/>
        <v>0</v>
      </c>
      <c r="N94" s="44">
        <f t="shared" si="32"/>
        <v>0</v>
      </c>
      <c r="O94" s="59">
        <f t="shared" si="33"/>
        <v>0</v>
      </c>
      <c r="P94" s="59">
        <f t="shared" si="34"/>
        <v>290.01600000000002</v>
      </c>
      <c r="Q94" s="45">
        <f t="shared" si="35"/>
        <v>61</v>
      </c>
    </row>
    <row r="95" spans="1:17" x14ac:dyDescent="0.25">
      <c r="B95" s="19"/>
      <c r="C95" s="19"/>
      <c r="D95" s="27">
        <v>0.81</v>
      </c>
      <c r="E95" s="27">
        <v>0.81</v>
      </c>
      <c r="F95" s="28">
        <f t="shared" si="36"/>
        <v>0</v>
      </c>
      <c r="G95" s="28">
        <f t="shared" si="37"/>
        <v>0</v>
      </c>
      <c r="H95" s="29">
        <f t="shared" si="39"/>
        <v>0</v>
      </c>
      <c r="I95" s="29">
        <f t="shared" si="38"/>
        <v>0</v>
      </c>
      <c r="J95" s="30">
        <f t="shared" si="28"/>
        <v>0</v>
      </c>
      <c r="K95" s="29">
        <f t="shared" si="29"/>
        <v>0</v>
      </c>
      <c r="L95" s="31">
        <f t="shared" si="30"/>
        <v>0.15340000000000001</v>
      </c>
      <c r="M95" s="32">
        <f t="shared" si="31"/>
        <v>0</v>
      </c>
      <c r="N95" s="33">
        <f t="shared" si="32"/>
        <v>0</v>
      </c>
      <c r="O95" s="30">
        <f t="shared" si="33"/>
        <v>0</v>
      </c>
      <c r="P95" s="30">
        <f t="shared" si="34"/>
        <v>291.60000000000002</v>
      </c>
      <c r="Q95" s="34">
        <f t="shared" si="35"/>
        <v>63</v>
      </c>
    </row>
    <row r="96" spans="1:17" x14ac:dyDescent="0.25">
      <c r="B96" s="19"/>
      <c r="C96" s="19"/>
      <c r="D96" s="27">
        <v>0.8125</v>
      </c>
      <c r="E96" s="27">
        <v>0.8125</v>
      </c>
      <c r="F96" s="28">
        <f t="shared" si="36"/>
        <v>0</v>
      </c>
      <c r="G96" s="28">
        <f t="shared" si="37"/>
        <v>0</v>
      </c>
      <c r="H96" s="29">
        <f t="shared" si="39"/>
        <v>0</v>
      </c>
      <c r="I96" s="29">
        <f t="shared" si="38"/>
        <v>0</v>
      </c>
      <c r="J96" s="30">
        <f t="shared" si="28"/>
        <v>0</v>
      </c>
      <c r="K96" s="29">
        <f t="shared" si="29"/>
        <v>0</v>
      </c>
      <c r="L96" s="31">
        <f t="shared" si="30"/>
        <v>0.15279999999999999</v>
      </c>
      <c r="M96" s="32">
        <f t="shared" si="31"/>
        <v>0</v>
      </c>
      <c r="N96" s="33">
        <f t="shared" si="32"/>
        <v>0</v>
      </c>
      <c r="O96" s="30">
        <f t="shared" si="33"/>
        <v>0</v>
      </c>
      <c r="P96" s="30">
        <f t="shared" si="34"/>
        <v>292.5</v>
      </c>
      <c r="Q96" s="34">
        <f t="shared" si="35"/>
        <v>64</v>
      </c>
    </row>
    <row r="97" spans="2:17" x14ac:dyDescent="0.25">
      <c r="B97" s="19"/>
      <c r="C97" s="19"/>
      <c r="D97" s="27">
        <v>0.81389999999999996</v>
      </c>
      <c r="E97" s="27">
        <v>0.86499999999999999</v>
      </c>
      <c r="F97" s="28">
        <f t="shared" si="36"/>
        <v>0</v>
      </c>
      <c r="G97" s="28">
        <f t="shared" si="37"/>
        <v>0</v>
      </c>
      <c r="H97" s="29">
        <f t="shared" si="39"/>
        <v>0</v>
      </c>
      <c r="I97" s="29">
        <f t="shared" si="38"/>
        <v>0</v>
      </c>
      <c r="J97" s="30">
        <f t="shared" si="28"/>
        <v>0</v>
      </c>
      <c r="K97" s="29">
        <f t="shared" si="29"/>
        <v>0</v>
      </c>
      <c r="L97" s="31">
        <f t="shared" si="30"/>
        <v>0.1525</v>
      </c>
      <c r="M97" s="32">
        <f t="shared" si="31"/>
        <v>0</v>
      </c>
      <c r="N97" s="33">
        <f t="shared" si="32"/>
        <v>0</v>
      </c>
      <c r="O97" s="30">
        <f t="shared" si="33"/>
        <v>0</v>
      </c>
      <c r="P97" s="30">
        <f t="shared" si="34"/>
        <v>293.00399999999996</v>
      </c>
      <c r="Q97" s="34">
        <f t="shared" si="35"/>
        <v>64</v>
      </c>
    </row>
    <row r="98" spans="2:17" x14ac:dyDescent="0.25">
      <c r="B98" s="19"/>
      <c r="C98" s="19"/>
      <c r="D98" s="27">
        <v>0.81669999999999998</v>
      </c>
      <c r="E98" s="27">
        <v>0.86699999999999999</v>
      </c>
      <c r="F98" s="28">
        <f t="shared" si="36"/>
        <v>0</v>
      </c>
      <c r="G98" s="28">
        <f t="shared" si="37"/>
        <v>0</v>
      </c>
      <c r="H98" s="29">
        <f t="shared" si="39"/>
        <v>0</v>
      </c>
      <c r="I98" s="29">
        <f t="shared" si="38"/>
        <v>0</v>
      </c>
      <c r="J98" s="30">
        <f t="shared" si="28"/>
        <v>0</v>
      </c>
      <c r="K98" s="29">
        <f t="shared" si="29"/>
        <v>0</v>
      </c>
      <c r="L98" s="31">
        <f t="shared" si="30"/>
        <v>0.15190000000000001</v>
      </c>
      <c r="M98" s="32">
        <f t="shared" si="31"/>
        <v>0</v>
      </c>
      <c r="N98" s="33">
        <f t="shared" si="32"/>
        <v>0</v>
      </c>
      <c r="O98" s="30">
        <f t="shared" si="33"/>
        <v>0</v>
      </c>
      <c r="P98" s="30">
        <f t="shared" si="34"/>
        <v>294.012</v>
      </c>
      <c r="Q98" s="34">
        <f t="shared" si="35"/>
        <v>65</v>
      </c>
    </row>
    <row r="99" spans="2:17" x14ac:dyDescent="0.25">
      <c r="B99" s="19"/>
      <c r="C99" s="19"/>
      <c r="D99" s="27">
        <v>0.81940000000000002</v>
      </c>
      <c r="E99" s="27">
        <v>0.81940000000000002</v>
      </c>
      <c r="F99" s="28">
        <f t="shared" si="36"/>
        <v>0</v>
      </c>
      <c r="G99" s="28">
        <f t="shared" si="37"/>
        <v>0</v>
      </c>
      <c r="H99" s="29">
        <f t="shared" si="39"/>
        <v>0</v>
      </c>
      <c r="I99" s="29">
        <f t="shared" si="38"/>
        <v>0</v>
      </c>
      <c r="J99" s="30">
        <f t="shared" si="28"/>
        <v>0</v>
      </c>
      <c r="K99" s="29">
        <f t="shared" si="29"/>
        <v>0</v>
      </c>
      <c r="L99" s="31">
        <f t="shared" si="30"/>
        <v>0.15129999999999999</v>
      </c>
      <c r="M99" s="32">
        <f t="shared" si="31"/>
        <v>0</v>
      </c>
      <c r="N99" s="33">
        <f t="shared" si="32"/>
        <v>0</v>
      </c>
      <c r="O99" s="30">
        <f t="shared" si="33"/>
        <v>0</v>
      </c>
      <c r="P99" s="30">
        <f t="shared" si="34"/>
        <v>294.98399999999998</v>
      </c>
      <c r="Q99" s="34">
        <f t="shared" si="35"/>
        <v>66</v>
      </c>
    </row>
    <row r="100" spans="2:17" x14ac:dyDescent="0.25">
      <c r="B100" s="19"/>
      <c r="C100" s="19"/>
      <c r="D100" s="27">
        <v>0.82289999999999996</v>
      </c>
      <c r="E100" s="27">
        <v>0.82289999999999996</v>
      </c>
      <c r="F100" s="28">
        <f t="shared" si="36"/>
        <v>0</v>
      </c>
      <c r="G100" s="28">
        <f t="shared" si="37"/>
        <v>0</v>
      </c>
      <c r="H100" s="29">
        <f t="shared" si="39"/>
        <v>0</v>
      </c>
      <c r="I100" s="29">
        <f t="shared" si="38"/>
        <v>0</v>
      </c>
      <c r="J100" s="30">
        <f t="shared" si="28"/>
        <v>0</v>
      </c>
      <c r="K100" s="29">
        <f t="shared" si="29"/>
        <v>0</v>
      </c>
      <c r="L100" s="31">
        <f t="shared" si="30"/>
        <v>0.15049999999999999</v>
      </c>
      <c r="M100" s="32">
        <f t="shared" si="31"/>
        <v>0</v>
      </c>
      <c r="N100" s="33">
        <f t="shared" si="32"/>
        <v>0</v>
      </c>
      <c r="O100" s="30">
        <f t="shared" si="33"/>
        <v>0</v>
      </c>
      <c r="P100" s="30">
        <f t="shared" si="34"/>
        <v>296.24399999999997</v>
      </c>
      <c r="Q100" s="34">
        <f t="shared" si="35"/>
        <v>67</v>
      </c>
    </row>
    <row r="101" spans="2:17" x14ac:dyDescent="0.25">
      <c r="B101" s="19"/>
      <c r="C101" s="19"/>
      <c r="D101" s="54">
        <v>0.82350000000000001</v>
      </c>
      <c r="E101" s="54">
        <v>0.82350000000000001</v>
      </c>
      <c r="F101" s="28">
        <f t="shared" si="36"/>
        <v>0</v>
      </c>
      <c r="G101" s="28">
        <f t="shared" si="37"/>
        <v>0</v>
      </c>
      <c r="H101" s="29">
        <f t="shared" si="39"/>
        <v>0</v>
      </c>
      <c r="I101" s="29">
        <f t="shared" si="38"/>
        <v>0</v>
      </c>
      <c r="J101" s="30">
        <f t="shared" si="28"/>
        <v>0</v>
      </c>
      <c r="K101" s="29">
        <f t="shared" si="29"/>
        <v>0</v>
      </c>
      <c r="L101" s="31">
        <f t="shared" si="30"/>
        <v>0.15040000000000001</v>
      </c>
      <c r="M101" s="32">
        <f t="shared" si="31"/>
        <v>0</v>
      </c>
      <c r="N101" s="33">
        <f t="shared" si="32"/>
        <v>0</v>
      </c>
      <c r="O101" s="30">
        <f t="shared" si="33"/>
        <v>0</v>
      </c>
      <c r="P101" s="30">
        <f t="shared" si="34"/>
        <v>296.45999999999998</v>
      </c>
      <c r="Q101" s="34">
        <f t="shared" si="35"/>
        <v>67</v>
      </c>
    </row>
    <row r="102" spans="2:17" x14ac:dyDescent="0.25">
      <c r="B102" s="19"/>
      <c r="C102" s="19"/>
      <c r="D102" s="27">
        <v>0.82499999999999996</v>
      </c>
      <c r="E102" s="27">
        <v>0.871</v>
      </c>
      <c r="F102" s="28">
        <f t="shared" si="36"/>
        <v>0</v>
      </c>
      <c r="G102" s="28">
        <f t="shared" si="37"/>
        <v>0</v>
      </c>
      <c r="H102" s="29">
        <f t="shared" si="39"/>
        <v>0</v>
      </c>
      <c r="I102" s="29">
        <f t="shared" si="38"/>
        <v>0</v>
      </c>
      <c r="J102" s="30">
        <f t="shared" si="28"/>
        <v>0</v>
      </c>
      <c r="K102" s="29">
        <f t="shared" si="29"/>
        <v>0</v>
      </c>
      <c r="L102" s="31">
        <f t="shared" si="30"/>
        <v>0.15</v>
      </c>
      <c r="M102" s="32">
        <f t="shared" si="31"/>
        <v>0</v>
      </c>
      <c r="N102" s="33">
        <f t="shared" si="32"/>
        <v>0</v>
      </c>
      <c r="O102" s="30">
        <f t="shared" si="33"/>
        <v>0</v>
      </c>
      <c r="P102" s="30">
        <f t="shared" si="34"/>
        <v>297</v>
      </c>
      <c r="Q102" s="34">
        <f t="shared" si="35"/>
        <v>68</v>
      </c>
    </row>
    <row r="103" spans="2:17" x14ac:dyDescent="0.25">
      <c r="B103" s="19"/>
      <c r="C103" s="19"/>
      <c r="D103" s="27">
        <v>0.8286</v>
      </c>
      <c r="E103" s="27">
        <v>0.8286</v>
      </c>
      <c r="F103" s="28">
        <f t="shared" si="36"/>
        <v>0</v>
      </c>
      <c r="G103" s="28">
        <f t="shared" si="37"/>
        <v>0</v>
      </c>
      <c r="H103" s="29">
        <f t="shared" si="39"/>
        <v>0</v>
      </c>
      <c r="I103" s="29">
        <f t="shared" si="38"/>
        <v>0</v>
      </c>
      <c r="J103" s="30">
        <f t="shared" si="28"/>
        <v>0</v>
      </c>
      <c r="K103" s="29">
        <f t="shared" si="29"/>
        <v>0</v>
      </c>
      <c r="L103" s="31">
        <f t="shared" si="30"/>
        <v>0.1492</v>
      </c>
      <c r="M103" s="32">
        <f t="shared" si="31"/>
        <v>0</v>
      </c>
      <c r="N103" s="33">
        <f t="shared" si="32"/>
        <v>0</v>
      </c>
      <c r="O103" s="30">
        <f t="shared" si="33"/>
        <v>0</v>
      </c>
      <c r="P103" s="30">
        <f t="shared" si="34"/>
        <v>298.29599999999999</v>
      </c>
      <c r="Q103" s="34">
        <f t="shared" si="35"/>
        <v>70</v>
      </c>
    </row>
    <row r="104" spans="2:17" x14ac:dyDescent="0.25">
      <c r="B104" s="19"/>
      <c r="C104" s="19"/>
      <c r="D104" s="55">
        <v>0.83330000000000004</v>
      </c>
      <c r="E104" s="55">
        <v>0.876</v>
      </c>
      <c r="F104" s="28">
        <f t="shared" si="36"/>
        <v>0</v>
      </c>
      <c r="G104" s="28">
        <f t="shared" si="37"/>
        <v>0</v>
      </c>
      <c r="H104" s="29">
        <f t="shared" si="39"/>
        <v>0</v>
      </c>
      <c r="I104" s="29">
        <f t="shared" si="38"/>
        <v>0</v>
      </c>
      <c r="J104" s="30">
        <f t="shared" si="28"/>
        <v>0</v>
      </c>
      <c r="K104" s="29">
        <f t="shared" si="29"/>
        <v>0</v>
      </c>
      <c r="L104" s="31">
        <f t="shared" si="30"/>
        <v>0.1482</v>
      </c>
      <c r="M104" s="32">
        <f t="shared" si="31"/>
        <v>0</v>
      </c>
      <c r="N104" s="33">
        <f t="shared" si="32"/>
        <v>0</v>
      </c>
      <c r="O104" s="30">
        <f t="shared" si="33"/>
        <v>0</v>
      </c>
      <c r="P104" s="30">
        <f t="shared" si="34"/>
        <v>299.988</v>
      </c>
      <c r="Q104" s="34">
        <f t="shared" si="35"/>
        <v>71</v>
      </c>
    </row>
    <row r="105" spans="2:17" x14ac:dyDescent="0.25">
      <c r="B105" s="19"/>
      <c r="C105" s="19"/>
      <c r="D105" s="35">
        <v>0.83499999999999996</v>
      </c>
      <c r="E105" s="35">
        <v>0.877</v>
      </c>
      <c r="F105" s="28">
        <f t="shared" si="36"/>
        <v>0</v>
      </c>
      <c r="G105" s="28">
        <f t="shared" si="37"/>
        <v>0</v>
      </c>
      <c r="H105" s="29">
        <f t="shared" si="39"/>
        <v>0</v>
      </c>
      <c r="I105" s="29">
        <f t="shared" si="38"/>
        <v>0</v>
      </c>
      <c r="J105" s="30">
        <f t="shared" si="28"/>
        <v>0</v>
      </c>
      <c r="K105" s="29">
        <f t="shared" si="29"/>
        <v>0</v>
      </c>
      <c r="L105" s="31">
        <f t="shared" si="30"/>
        <v>0.14779999999999999</v>
      </c>
      <c r="M105" s="32">
        <f t="shared" si="31"/>
        <v>0</v>
      </c>
      <c r="N105" s="33">
        <f t="shared" si="32"/>
        <v>0</v>
      </c>
      <c r="O105" s="30">
        <f t="shared" si="33"/>
        <v>0</v>
      </c>
      <c r="P105" s="30">
        <f t="shared" si="34"/>
        <v>300.59999999999997</v>
      </c>
      <c r="Q105" s="34">
        <f t="shared" si="35"/>
        <v>72</v>
      </c>
    </row>
    <row r="106" spans="2:17" x14ac:dyDescent="0.25">
      <c r="B106" s="19"/>
      <c r="C106" s="19"/>
      <c r="D106" s="27">
        <v>0.83609999999999995</v>
      </c>
      <c r="E106" s="27">
        <v>0.878</v>
      </c>
      <c r="F106" s="28">
        <f t="shared" si="36"/>
        <v>0</v>
      </c>
      <c r="G106" s="28">
        <f t="shared" si="37"/>
        <v>0</v>
      </c>
      <c r="H106" s="29">
        <f t="shared" si="39"/>
        <v>0</v>
      </c>
      <c r="I106" s="29">
        <f t="shared" si="38"/>
        <v>0</v>
      </c>
      <c r="J106" s="30">
        <f t="shared" si="28"/>
        <v>0</v>
      </c>
      <c r="K106" s="29">
        <f t="shared" si="29"/>
        <v>0</v>
      </c>
      <c r="L106" s="31">
        <f t="shared" si="30"/>
        <v>0.14749999999999999</v>
      </c>
      <c r="M106" s="32">
        <f t="shared" si="31"/>
        <v>0</v>
      </c>
      <c r="N106" s="33">
        <f t="shared" si="32"/>
        <v>0</v>
      </c>
      <c r="O106" s="30">
        <f t="shared" si="33"/>
        <v>0</v>
      </c>
      <c r="P106" s="30">
        <f t="shared" si="34"/>
        <v>300.99599999999998</v>
      </c>
      <c r="Q106" s="34">
        <f t="shared" si="35"/>
        <v>73</v>
      </c>
    </row>
    <row r="107" spans="2:17" x14ac:dyDescent="0.25">
      <c r="B107" s="19"/>
      <c r="C107" s="19"/>
      <c r="D107" s="27">
        <v>0.84</v>
      </c>
      <c r="E107" s="27">
        <v>0.84</v>
      </c>
      <c r="F107" s="28">
        <f t="shared" si="36"/>
        <v>0</v>
      </c>
      <c r="G107" s="28">
        <f t="shared" si="37"/>
        <v>0</v>
      </c>
      <c r="H107" s="29">
        <f t="shared" si="39"/>
        <v>0</v>
      </c>
      <c r="I107" s="29">
        <f t="shared" si="38"/>
        <v>0</v>
      </c>
      <c r="J107" s="30">
        <f t="shared" si="28"/>
        <v>0</v>
      </c>
      <c r="K107" s="29">
        <f t="shared" si="29"/>
        <v>0</v>
      </c>
      <c r="L107" s="31">
        <f t="shared" si="30"/>
        <v>0.1467</v>
      </c>
      <c r="M107" s="32">
        <f t="shared" si="31"/>
        <v>0</v>
      </c>
      <c r="N107" s="33">
        <f t="shared" si="32"/>
        <v>0</v>
      </c>
      <c r="O107" s="30">
        <f t="shared" si="33"/>
        <v>0</v>
      </c>
      <c r="P107" s="30">
        <f t="shared" si="34"/>
        <v>302.39999999999998</v>
      </c>
      <c r="Q107" s="34">
        <f t="shared" si="35"/>
        <v>75</v>
      </c>
    </row>
    <row r="108" spans="2:17" x14ac:dyDescent="0.25">
      <c r="B108" s="19"/>
      <c r="C108" s="19"/>
      <c r="D108" s="55">
        <v>0.84209999999999996</v>
      </c>
      <c r="E108" s="55">
        <v>0.84209999999999996</v>
      </c>
      <c r="F108" s="28">
        <f t="shared" si="36"/>
        <v>0</v>
      </c>
      <c r="G108" s="28">
        <f t="shared" si="37"/>
        <v>0</v>
      </c>
      <c r="H108" s="29">
        <f t="shared" si="39"/>
        <v>0</v>
      </c>
      <c r="I108" s="29">
        <f t="shared" si="38"/>
        <v>0</v>
      </c>
      <c r="J108" s="30">
        <f t="shared" si="28"/>
        <v>0</v>
      </c>
      <c r="K108" s="29">
        <f t="shared" si="29"/>
        <v>0</v>
      </c>
      <c r="L108" s="31">
        <f t="shared" si="30"/>
        <v>0.1462</v>
      </c>
      <c r="M108" s="32">
        <f t="shared" si="31"/>
        <v>0</v>
      </c>
      <c r="N108" s="33">
        <f t="shared" si="32"/>
        <v>0</v>
      </c>
      <c r="O108" s="30">
        <f t="shared" si="33"/>
        <v>0</v>
      </c>
      <c r="P108" s="30">
        <f t="shared" si="34"/>
        <v>303.15600000000001</v>
      </c>
      <c r="Q108" s="34">
        <f t="shared" si="35"/>
        <v>75</v>
      </c>
    </row>
    <row r="109" spans="2:17" x14ac:dyDescent="0.25">
      <c r="B109" s="19"/>
      <c r="C109" s="19"/>
      <c r="D109" s="35">
        <v>0.84289999999999998</v>
      </c>
      <c r="E109" s="35">
        <v>0.84289999999999998</v>
      </c>
      <c r="F109" s="28">
        <f t="shared" si="36"/>
        <v>0</v>
      </c>
      <c r="G109" s="28">
        <f t="shared" si="37"/>
        <v>0</v>
      </c>
      <c r="H109" s="29">
        <f t="shared" si="39"/>
        <v>0</v>
      </c>
      <c r="I109" s="29">
        <f t="shared" si="38"/>
        <v>0</v>
      </c>
      <c r="J109" s="30">
        <f t="shared" si="28"/>
        <v>0</v>
      </c>
      <c r="K109" s="29">
        <f t="shared" si="29"/>
        <v>0</v>
      </c>
      <c r="L109" s="31">
        <f t="shared" si="30"/>
        <v>0.14599999999999999</v>
      </c>
      <c r="M109" s="32">
        <f t="shared" si="31"/>
        <v>0</v>
      </c>
      <c r="N109" s="33">
        <f t="shared" si="32"/>
        <v>0</v>
      </c>
      <c r="O109" s="30">
        <f t="shared" si="33"/>
        <v>0</v>
      </c>
      <c r="P109" s="30">
        <f t="shared" si="34"/>
        <v>303.44400000000002</v>
      </c>
      <c r="Q109" s="34">
        <f t="shared" si="35"/>
        <v>76</v>
      </c>
    </row>
    <row r="110" spans="2:17" x14ac:dyDescent="0.25">
      <c r="B110" s="19"/>
      <c r="C110" s="19"/>
      <c r="D110" s="35">
        <v>0.84330000000000005</v>
      </c>
      <c r="E110" s="35">
        <v>0.88200000000000001</v>
      </c>
      <c r="F110" s="28">
        <f t="shared" si="36"/>
        <v>0</v>
      </c>
      <c r="G110" s="28">
        <f t="shared" si="37"/>
        <v>0</v>
      </c>
      <c r="H110" s="29">
        <f t="shared" si="39"/>
        <v>0</v>
      </c>
      <c r="I110" s="29">
        <f t="shared" si="38"/>
        <v>0</v>
      </c>
      <c r="J110" s="30">
        <f t="shared" ref="J110:J141" si="40">(F110+G110)*$D$8</f>
        <v>0</v>
      </c>
      <c r="K110" s="29">
        <f t="shared" ref="K110:K141" si="41">(H110+I110)*$D$8</f>
        <v>0</v>
      </c>
      <c r="L110" s="31">
        <f t="shared" ref="L110:L141" si="42">ROUND(($D$8*D110)+(0.8*($E$9+$D$8)*(1-D110)),4)</f>
        <v>0.1459</v>
      </c>
      <c r="M110" s="32">
        <f t="shared" ref="M110:M141" si="43">(F110+G110)*L110</f>
        <v>0</v>
      </c>
      <c r="N110" s="33">
        <f t="shared" ref="N110:N141" si="44">M110-K110</f>
        <v>0</v>
      </c>
      <c r="O110" s="30">
        <f t="shared" ref="O110:O141" si="45">M110-J110</f>
        <v>0</v>
      </c>
      <c r="P110" s="30">
        <f t="shared" ref="P110:P141" si="46">360*D110</f>
        <v>303.58800000000002</v>
      </c>
      <c r="Q110" s="34">
        <f t="shared" ref="Q110:Q141" si="47">ROUNDDOWN(360/(360-(360*D110))*12,0)</f>
        <v>76</v>
      </c>
    </row>
    <row r="111" spans="2:17" x14ac:dyDescent="0.25">
      <c r="B111" s="19"/>
      <c r="C111" s="19"/>
      <c r="D111" s="27">
        <v>0.84719999999999995</v>
      </c>
      <c r="E111" s="27">
        <v>0.88400000000000001</v>
      </c>
      <c r="F111" s="28">
        <f t="shared" ref="F111:F141" si="48">+B111*$C$7/12</f>
        <v>0</v>
      </c>
      <c r="G111" s="28">
        <f t="shared" ref="G111:G141" si="49">+C111*$C$7/12</f>
        <v>0</v>
      </c>
      <c r="H111" s="29">
        <f t="shared" si="39"/>
        <v>0</v>
      </c>
      <c r="I111" s="29">
        <f t="shared" ref="I111:I141" si="50">+G111*E111</f>
        <v>0</v>
      </c>
      <c r="J111" s="30">
        <f t="shared" si="40"/>
        <v>0</v>
      </c>
      <c r="K111" s="29">
        <f t="shared" si="41"/>
        <v>0</v>
      </c>
      <c r="L111" s="31">
        <f t="shared" si="42"/>
        <v>0.14510000000000001</v>
      </c>
      <c r="M111" s="32">
        <f t="shared" si="43"/>
        <v>0</v>
      </c>
      <c r="N111" s="33">
        <f t="shared" si="44"/>
        <v>0</v>
      </c>
      <c r="O111" s="30">
        <f t="shared" si="45"/>
        <v>0</v>
      </c>
      <c r="P111" s="30">
        <f t="shared" si="46"/>
        <v>304.99199999999996</v>
      </c>
      <c r="Q111" s="34">
        <f t="shared" si="47"/>
        <v>78</v>
      </c>
    </row>
    <row r="112" spans="2:17" x14ac:dyDescent="0.25">
      <c r="B112" s="19"/>
      <c r="C112" s="19"/>
      <c r="D112" s="27">
        <v>0.85</v>
      </c>
      <c r="E112" s="27">
        <v>0.88600000000000001</v>
      </c>
      <c r="F112" s="28">
        <f t="shared" si="48"/>
        <v>0</v>
      </c>
      <c r="G112" s="28">
        <f t="shared" si="49"/>
        <v>0</v>
      </c>
      <c r="H112" s="29">
        <f t="shared" si="39"/>
        <v>0</v>
      </c>
      <c r="I112" s="29">
        <f t="shared" si="50"/>
        <v>0</v>
      </c>
      <c r="J112" s="30">
        <f t="shared" si="40"/>
        <v>0</v>
      </c>
      <c r="K112" s="29">
        <f t="shared" si="41"/>
        <v>0</v>
      </c>
      <c r="L112" s="31">
        <f t="shared" si="42"/>
        <v>0.14449999999999999</v>
      </c>
      <c r="M112" s="32">
        <f t="shared" si="43"/>
        <v>0</v>
      </c>
      <c r="N112" s="33">
        <f t="shared" si="44"/>
        <v>0</v>
      </c>
      <c r="O112" s="30">
        <f t="shared" si="45"/>
        <v>0</v>
      </c>
      <c r="P112" s="30">
        <f t="shared" si="46"/>
        <v>306</v>
      </c>
      <c r="Q112" s="34">
        <f t="shared" si="47"/>
        <v>80</v>
      </c>
    </row>
    <row r="113" spans="2:17" x14ac:dyDescent="0.25">
      <c r="B113" s="19"/>
      <c r="C113" s="19"/>
      <c r="D113" s="27">
        <v>0.8528</v>
      </c>
      <c r="E113" s="27">
        <v>0.88700000000000001</v>
      </c>
      <c r="F113" s="28">
        <f t="shared" si="48"/>
        <v>0</v>
      </c>
      <c r="G113" s="28">
        <f t="shared" si="49"/>
        <v>0</v>
      </c>
      <c r="H113" s="29">
        <f t="shared" si="39"/>
        <v>0</v>
      </c>
      <c r="I113" s="29">
        <f t="shared" si="50"/>
        <v>0</v>
      </c>
      <c r="J113" s="30">
        <f t="shared" si="40"/>
        <v>0</v>
      </c>
      <c r="K113" s="29">
        <f t="shared" si="41"/>
        <v>0</v>
      </c>
      <c r="L113" s="31">
        <f t="shared" si="42"/>
        <v>0.14380000000000001</v>
      </c>
      <c r="M113" s="32">
        <f t="shared" si="43"/>
        <v>0</v>
      </c>
      <c r="N113" s="33">
        <f t="shared" si="44"/>
        <v>0</v>
      </c>
      <c r="O113" s="30">
        <f t="shared" si="45"/>
        <v>0</v>
      </c>
      <c r="P113" s="30">
        <f t="shared" si="46"/>
        <v>307.00799999999998</v>
      </c>
      <c r="Q113" s="34">
        <f t="shared" si="47"/>
        <v>81</v>
      </c>
    </row>
    <row r="114" spans="2:17" x14ac:dyDescent="0.25">
      <c r="B114" s="19"/>
      <c r="C114" s="19"/>
      <c r="D114" s="27">
        <v>0.85329999999999995</v>
      </c>
      <c r="E114" s="27">
        <v>0.88800000000000001</v>
      </c>
      <c r="F114" s="28">
        <f t="shared" si="48"/>
        <v>0</v>
      </c>
      <c r="G114" s="28">
        <f t="shared" si="49"/>
        <v>0</v>
      </c>
      <c r="H114" s="29">
        <f t="shared" si="39"/>
        <v>0</v>
      </c>
      <c r="I114" s="29">
        <f t="shared" si="50"/>
        <v>0</v>
      </c>
      <c r="J114" s="30">
        <f t="shared" si="40"/>
        <v>0</v>
      </c>
      <c r="K114" s="29">
        <f t="shared" si="41"/>
        <v>0</v>
      </c>
      <c r="L114" s="31">
        <f t="shared" si="42"/>
        <v>0.14369999999999999</v>
      </c>
      <c r="M114" s="32">
        <f t="shared" si="43"/>
        <v>0</v>
      </c>
      <c r="N114" s="33">
        <f t="shared" si="44"/>
        <v>0</v>
      </c>
      <c r="O114" s="30">
        <f t="shared" si="45"/>
        <v>0</v>
      </c>
      <c r="P114" s="30">
        <f t="shared" si="46"/>
        <v>307.18799999999999</v>
      </c>
      <c r="Q114" s="34">
        <f t="shared" si="47"/>
        <v>81</v>
      </c>
    </row>
    <row r="115" spans="2:17" x14ac:dyDescent="0.25">
      <c r="B115" s="19"/>
      <c r="C115" s="19"/>
      <c r="D115" s="27">
        <v>0.85419999999999996</v>
      </c>
      <c r="E115" s="27">
        <v>0.85419999999999996</v>
      </c>
      <c r="F115" s="28">
        <f t="shared" si="48"/>
        <v>0</v>
      </c>
      <c r="G115" s="28">
        <f t="shared" si="49"/>
        <v>0</v>
      </c>
      <c r="H115" s="29">
        <f t="shared" si="39"/>
        <v>0</v>
      </c>
      <c r="I115" s="29">
        <f t="shared" si="50"/>
        <v>0</v>
      </c>
      <c r="J115" s="30">
        <f t="shared" si="40"/>
        <v>0</v>
      </c>
      <c r="K115" s="29">
        <f t="shared" si="41"/>
        <v>0</v>
      </c>
      <c r="L115" s="31">
        <f t="shared" si="42"/>
        <v>0.14349999999999999</v>
      </c>
      <c r="M115" s="32">
        <f t="shared" si="43"/>
        <v>0</v>
      </c>
      <c r="N115" s="33">
        <f t="shared" si="44"/>
        <v>0</v>
      </c>
      <c r="O115" s="30">
        <f t="shared" si="45"/>
        <v>0</v>
      </c>
      <c r="P115" s="30">
        <f t="shared" si="46"/>
        <v>307.512</v>
      </c>
      <c r="Q115" s="34">
        <f t="shared" si="47"/>
        <v>82</v>
      </c>
    </row>
    <row r="116" spans="2:17" x14ac:dyDescent="0.25">
      <c r="B116" s="19"/>
      <c r="C116" s="19"/>
      <c r="D116" s="27">
        <v>0.85709999999999997</v>
      </c>
      <c r="E116" s="27">
        <v>0.85709999999999997</v>
      </c>
      <c r="F116" s="28">
        <f t="shared" si="48"/>
        <v>0</v>
      </c>
      <c r="G116" s="28">
        <f t="shared" si="49"/>
        <v>0</v>
      </c>
      <c r="H116" s="29">
        <f t="shared" si="39"/>
        <v>0</v>
      </c>
      <c r="I116" s="29">
        <f t="shared" si="50"/>
        <v>0</v>
      </c>
      <c r="J116" s="30">
        <f t="shared" si="40"/>
        <v>0</v>
      </c>
      <c r="K116" s="29">
        <f t="shared" si="41"/>
        <v>0</v>
      </c>
      <c r="L116" s="31">
        <f t="shared" si="42"/>
        <v>0.1429</v>
      </c>
      <c r="M116" s="32">
        <f t="shared" si="43"/>
        <v>0</v>
      </c>
      <c r="N116" s="33">
        <f t="shared" si="44"/>
        <v>0</v>
      </c>
      <c r="O116" s="30">
        <f t="shared" si="45"/>
        <v>0</v>
      </c>
      <c r="P116" s="30">
        <f t="shared" si="46"/>
        <v>308.55599999999998</v>
      </c>
      <c r="Q116" s="34">
        <f t="shared" si="47"/>
        <v>83</v>
      </c>
    </row>
    <row r="117" spans="2:17" x14ac:dyDescent="0.25">
      <c r="B117" s="19"/>
      <c r="C117" s="19"/>
      <c r="D117" s="27">
        <v>0.86</v>
      </c>
      <c r="E117" s="27">
        <v>0.89100000000000001</v>
      </c>
      <c r="F117" s="28">
        <f t="shared" si="48"/>
        <v>0</v>
      </c>
      <c r="G117" s="28">
        <f t="shared" si="49"/>
        <v>0</v>
      </c>
      <c r="H117" s="29">
        <f t="shared" si="39"/>
        <v>0</v>
      </c>
      <c r="I117" s="29">
        <f t="shared" si="50"/>
        <v>0</v>
      </c>
      <c r="J117" s="30">
        <f t="shared" si="40"/>
        <v>0</v>
      </c>
      <c r="K117" s="29">
        <f t="shared" si="41"/>
        <v>0</v>
      </c>
      <c r="L117" s="31">
        <f t="shared" si="42"/>
        <v>0.14219999999999999</v>
      </c>
      <c r="M117" s="32">
        <f t="shared" si="43"/>
        <v>0</v>
      </c>
      <c r="N117" s="33">
        <f t="shared" si="44"/>
        <v>0</v>
      </c>
      <c r="O117" s="30">
        <f t="shared" si="45"/>
        <v>0</v>
      </c>
      <c r="P117" s="30">
        <f t="shared" si="46"/>
        <v>309.60000000000002</v>
      </c>
      <c r="Q117" s="34">
        <f t="shared" si="47"/>
        <v>85</v>
      </c>
    </row>
    <row r="118" spans="2:17" x14ac:dyDescent="0.25">
      <c r="B118" s="19"/>
      <c r="C118" s="19"/>
      <c r="D118" s="27">
        <v>0.86109999999999998</v>
      </c>
      <c r="E118" s="27">
        <v>0.89200000000000002</v>
      </c>
      <c r="F118" s="28">
        <f t="shared" si="48"/>
        <v>0</v>
      </c>
      <c r="G118" s="28">
        <f t="shared" si="49"/>
        <v>0</v>
      </c>
      <c r="H118" s="29">
        <f t="shared" si="39"/>
        <v>0</v>
      </c>
      <c r="I118" s="29">
        <f t="shared" si="50"/>
        <v>0</v>
      </c>
      <c r="J118" s="30">
        <f t="shared" si="40"/>
        <v>0</v>
      </c>
      <c r="K118" s="29">
        <f t="shared" si="41"/>
        <v>0</v>
      </c>
      <c r="L118" s="31">
        <f t="shared" si="42"/>
        <v>0.14199999999999999</v>
      </c>
      <c r="M118" s="32">
        <f t="shared" si="43"/>
        <v>0</v>
      </c>
      <c r="N118" s="33">
        <f t="shared" si="44"/>
        <v>0</v>
      </c>
      <c r="O118" s="30">
        <f t="shared" si="45"/>
        <v>0</v>
      </c>
      <c r="P118" s="30">
        <f t="shared" si="46"/>
        <v>309.99599999999998</v>
      </c>
      <c r="Q118" s="34">
        <f t="shared" si="47"/>
        <v>86</v>
      </c>
    </row>
    <row r="119" spans="2:17" x14ac:dyDescent="0.25">
      <c r="B119" s="19"/>
      <c r="C119" s="19"/>
      <c r="D119" s="27">
        <v>0.86329999999999996</v>
      </c>
      <c r="E119" s="27">
        <v>0.89300000000000002</v>
      </c>
      <c r="F119" s="28">
        <f t="shared" si="48"/>
        <v>0</v>
      </c>
      <c r="G119" s="28">
        <f t="shared" si="49"/>
        <v>0</v>
      </c>
      <c r="H119" s="29">
        <f t="shared" si="39"/>
        <v>0</v>
      </c>
      <c r="I119" s="29">
        <f t="shared" si="50"/>
        <v>0</v>
      </c>
      <c r="J119" s="30">
        <f t="shared" si="40"/>
        <v>0</v>
      </c>
      <c r="K119" s="29">
        <f t="shared" si="41"/>
        <v>0</v>
      </c>
      <c r="L119" s="31">
        <f t="shared" si="42"/>
        <v>0.14149999999999999</v>
      </c>
      <c r="M119" s="32">
        <f t="shared" si="43"/>
        <v>0</v>
      </c>
      <c r="N119" s="33">
        <f t="shared" si="44"/>
        <v>0</v>
      </c>
      <c r="O119" s="30">
        <f t="shared" si="45"/>
        <v>0</v>
      </c>
      <c r="P119" s="30">
        <f t="shared" si="46"/>
        <v>310.78800000000001</v>
      </c>
      <c r="Q119" s="34">
        <f t="shared" si="47"/>
        <v>87</v>
      </c>
    </row>
    <row r="120" spans="2:17" x14ac:dyDescent="0.25">
      <c r="B120" s="19"/>
      <c r="C120" s="19"/>
      <c r="D120" s="27">
        <v>0.8639</v>
      </c>
      <c r="E120" s="27">
        <v>0.89400000000000002</v>
      </c>
      <c r="F120" s="28">
        <f t="shared" si="48"/>
        <v>0</v>
      </c>
      <c r="G120" s="28">
        <f t="shared" si="49"/>
        <v>0</v>
      </c>
      <c r="H120" s="29">
        <f t="shared" si="39"/>
        <v>0</v>
      </c>
      <c r="I120" s="29">
        <f t="shared" si="50"/>
        <v>0</v>
      </c>
      <c r="J120" s="30">
        <f t="shared" si="40"/>
        <v>0</v>
      </c>
      <c r="K120" s="29">
        <f t="shared" si="41"/>
        <v>0</v>
      </c>
      <c r="L120" s="31">
        <f t="shared" si="42"/>
        <v>0.1414</v>
      </c>
      <c r="M120" s="32">
        <f t="shared" si="43"/>
        <v>0</v>
      </c>
      <c r="N120" s="33">
        <f t="shared" si="44"/>
        <v>0</v>
      </c>
      <c r="O120" s="30">
        <f t="shared" si="45"/>
        <v>0</v>
      </c>
      <c r="P120" s="30">
        <f t="shared" si="46"/>
        <v>311.00400000000002</v>
      </c>
      <c r="Q120" s="34">
        <f t="shared" si="47"/>
        <v>88</v>
      </c>
    </row>
    <row r="121" spans="2:17" x14ac:dyDescent="0.25">
      <c r="B121" s="19"/>
      <c r="C121" s="19"/>
      <c r="D121" s="54">
        <v>0.86670000000000003</v>
      </c>
      <c r="E121" s="54">
        <v>0.89500000000000002</v>
      </c>
      <c r="F121" s="28">
        <f t="shared" si="48"/>
        <v>0</v>
      </c>
      <c r="G121" s="28">
        <f t="shared" si="49"/>
        <v>0</v>
      </c>
      <c r="H121" s="29">
        <f t="shared" si="39"/>
        <v>0</v>
      </c>
      <c r="I121" s="29">
        <f t="shared" si="50"/>
        <v>0</v>
      </c>
      <c r="J121" s="30">
        <f t="shared" si="40"/>
        <v>0</v>
      </c>
      <c r="K121" s="29">
        <f t="shared" si="41"/>
        <v>0</v>
      </c>
      <c r="L121" s="31">
        <f t="shared" si="42"/>
        <v>0.14069999999999999</v>
      </c>
      <c r="M121" s="32">
        <f t="shared" si="43"/>
        <v>0</v>
      </c>
      <c r="N121" s="33">
        <f t="shared" si="44"/>
        <v>0</v>
      </c>
      <c r="O121" s="30">
        <f t="shared" si="45"/>
        <v>0</v>
      </c>
      <c r="P121" s="30">
        <f t="shared" si="46"/>
        <v>312.012</v>
      </c>
      <c r="Q121" s="34">
        <f t="shared" si="47"/>
        <v>90</v>
      </c>
    </row>
    <row r="122" spans="2:17" x14ac:dyDescent="0.25">
      <c r="B122" s="19"/>
      <c r="C122" s="19"/>
      <c r="D122" s="27">
        <v>0.86829999999999996</v>
      </c>
      <c r="E122" s="27">
        <v>0.89600000000000002</v>
      </c>
      <c r="F122" s="28">
        <f t="shared" si="48"/>
        <v>0</v>
      </c>
      <c r="G122" s="28">
        <f t="shared" si="49"/>
        <v>0</v>
      </c>
      <c r="H122" s="29">
        <f t="shared" si="39"/>
        <v>0</v>
      </c>
      <c r="I122" s="29">
        <f t="shared" si="50"/>
        <v>0</v>
      </c>
      <c r="J122" s="30">
        <f t="shared" si="40"/>
        <v>0</v>
      </c>
      <c r="K122" s="29">
        <f t="shared" si="41"/>
        <v>0</v>
      </c>
      <c r="L122" s="31">
        <f t="shared" si="42"/>
        <v>0.1404</v>
      </c>
      <c r="M122" s="32">
        <f t="shared" si="43"/>
        <v>0</v>
      </c>
      <c r="N122" s="33">
        <f t="shared" si="44"/>
        <v>0</v>
      </c>
      <c r="O122" s="30">
        <f t="shared" si="45"/>
        <v>0</v>
      </c>
      <c r="P122" s="30">
        <f t="shared" si="46"/>
        <v>312.58799999999997</v>
      </c>
      <c r="Q122" s="34">
        <f t="shared" si="47"/>
        <v>91</v>
      </c>
    </row>
    <row r="123" spans="2:17" x14ac:dyDescent="0.25">
      <c r="B123" s="19"/>
      <c r="C123" s="19"/>
      <c r="D123" s="27">
        <v>0.87139999999999995</v>
      </c>
      <c r="E123" s="27">
        <v>0.87139999999999995</v>
      </c>
      <c r="F123" s="28">
        <f t="shared" si="48"/>
        <v>0</v>
      </c>
      <c r="G123" s="28">
        <f t="shared" si="49"/>
        <v>0</v>
      </c>
      <c r="H123" s="29">
        <f t="shared" si="39"/>
        <v>0</v>
      </c>
      <c r="I123" s="29">
        <f t="shared" si="50"/>
        <v>0</v>
      </c>
      <c r="J123" s="30">
        <f t="shared" si="40"/>
        <v>0</v>
      </c>
      <c r="K123" s="29">
        <f t="shared" si="41"/>
        <v>0</v>
      </c>
      <c r="L123" s="31">
        <f t="shared" si="42"/>
        <v>0.13969999999999999</v>
      </c>
      <c r="M123" s="32">
        <f t="shared" si="43"/>
        <v>0</v>
      </c>
      <c r="N123" s="33">
        <f t="shared" si="44"/>
        <v>0</v>
      </c>
      <c r="O123" s="30">
        <f t="shared" si="45"/>
        <v>0</v>
      </c>
      <c r="P123" s="30">
        <f t="shared" si="46"/>
        <v>313.70400000000001</v>
      </c>
      <c r="Q123" s="34">
        <f t="shared" si="47"/>
        <v>93</v>
      </c>
    </row>
    <row r="124" spans="2:17" x14ac:dyDescent="0.25">
      <c r="B124" s="19"/>
      <c r="C124" s="19"/>
      <c r="D124" s="27">
        <v>0.87219999999999998</v>
      </c>
      <c r="E124" s="27">
        <v>0.89800000000000002</v>
      </c>
      <c r="F124" s="28">
        <f t="shared" si="48"/>
        <v>0</v>
      </c>
      <c r="G124" s="28">
        <f t="shared" si="49"/>
        <v>0</v>
      </c>
      <c r="H124" s="29">
        <f t="shared" si="39"/>
        <v>0</v>
      </c>
      <c r="I124" s="29">
        <f t="shared" si="50"/>
        <v>0</v>
      </c>
      <c r="J124" s="30">
        <f t="shared" si="40"/>
        <v>0</v>
      </c>
      <c r="K124" s="29">
        <f t="shared" si="41"/>
        <v>0</v>
      </c>
      <c r="L124" s="31">
        <f t="shared" si="42"/>
        <v>0.13950000000000001</v>
      </c>
      <c r="M124" s="32">
        <f t="shared" si="43"/>
        <v>0</v>
      </c>
      <c r="N124" s="33">
        <f t="shared" si="44"/>
        <v>0</v>
      </c>
      <c r="O124" s="30">
        <f t="shared" si="45"/>
        <v>0</v>
      </c>
      <c r="P124" s="30">
        <f t="shared" si="46"/>
        <v>313.99200000000002</v>
      </c>
      <c r="Q124" s="34">
        <f t="shared" si="47"/>
        <v>93</v>
      </c>
    </row>
    <row r="125" spans="2:17" x14ac:dyDescent="0.25">
      <c r="B125" s="19"/>
      <c r="C125" s="19"/>
      <c r="D125" s="27">
        <v>0.87529999999999997</v>
      </c>
      <c r="E125" s="27">
        <v>0.9</v>
      </c>
      <c r="F125" s="28">
        <f t="shared" si="48"/>
        <v>0</v>
      </c>
      <c r="G125" s="28">
        <f t="shared" si="49"/>
        <v>0</v>
      </c>
      <c r="H125" s="29">
        <f t="shared" ref="H125:H141" si="51">IF(D125=80%,TRUNC(B125*6/7*$C$7/12,2),IF(D125=90%,TRUNC(B125*32/35*$C$7/12,2),IF(AND(D125&gt;80%,D125&lt;90%),TRUNC(B125*TRUNC(((D125*4/7)+0.4)*100,1)*$C$7/1200,2),TRUNC(D125*B125*$C$7/12,2))))</f>
        <v>0</v>
      </c>
      <c r="I125" s="29">
        <f t="shared" si="50"/>
        <v>0</v>
      </c>
      <c r="J125" s="30">
        <f t="shared" si="40"/>
        <v>0</v>
      </c>
      <c r="K125" s="29">
        <f t="shared" si="41"/>
        <v>0</v>
      </c>
      <c r="L125" s="31">
        <f t="shared" si="42"/>
        <v>0.13880000000000001</v>
      </c>
      <c r="M125" s="32">
        <f t="shared" si="43"/>
        <v>0</v>
      </c>
      <c r="N125" s="33">
        <f t="shared" si="44"/>
        <v>0</v>
      </c>
      <c r="O125" s="30">
        <f t="shared" si="45"/>
        <v>0</v>
      </c>
      <c r="P125" s="30">
        <f t="shared" si="46"/>
        <v>315.108</v>
      </c>
      <c r="Q125" s="34">
        <f t="shared" si="47"/>
        <v>96</v>
      </c>
    </row>
    <row r="126" spans="2:17" x14ac:dyDescent="0.25">
      <c r="B126" s="19"/>
      <c r="C126" s="19"/>
      <c r="D126" s="27">
        <v>0.87780000000000002</v>
      </c>
      <c r="E126" s="27">
        <v>0.90200000000000002</v>
      </c>
      <c r="F126" s="28">
        <f t="shared" si="48"/>
        <v>0</v>
      </c>
      <c r="G126" s="28">
        <f t="shared" si="49"/>
        <v>0</v>
      </c>
      <c r="H126" s="29">
        <f t="shared" si="51"/>
        <v>0</v>
      </c>
      <c r="I126" s="29">
        <f t="shared" si="50"/>
        <v>0</v>
      </c>
      <c r="J126" s="30">
        <f t="shared" si="40"/>
        <v>0</v>
      </c>
      <c r="K126" s="29">
        <f t="shared" si="41"/>
        <v>0</v>
      </c>
      <c r="L126" s="31">
        <f t="shared" si="42"/>
        <v>0.13830000000000001</v>
      </c>
      <c r="M126" s="32">
        <f t="shared" si="43"/>
        <v>0</v>
      </c>
      <c r="N126" s="33">
        <f t="shared" si="44"/>
        <v>0</v>
      </c>
      <c r="O126" s="30">
        <f t="shared" si="45"/>
        <v>0</v>
      </c>
      <c r="P126" s="30">
        <f t="shared" si="46"/>
        <v>316.00799999999998</v>
      </c>
      <c r="Q126" s="34">
        <f t="shared" si="47"/>
        <v>98</v>
      </c>
    </row>
    <row r="127" spans="2:17" x14ac:dyDescent="0.25">
      <c r="B127" s="19"/>
      <c r="C127" s="19"/>
      <c r="D127" s="54">
        <v>0.88239999999999996</v>
      </c>
      <c r="E127" s="54">
        <v>0.88239999999999996</v>
      </c>
      <c r="F127" s="28">
        <f t="shared" si="48"/>
        <v>0</v>
      </c>
      <c r="G127" s="28">
        <f t="shared" si="49"/>
        <v>0</v>
      </c>
      <c r="H127" s="29">
        <f t="shared" si="51"/>
        <v>0</v>
      </c>
      <c r="I127" s="29">
        <f t="shared" si="50"/>
        <v>0</v>
      </c>
      <c r="J127" s="30">
        <f t="shared" si="40"/>
        <v>0</v>
      </c>
      <c r="K127" s="29">
        <f t="shared" si="41"/>
        <v>0</v>
      </c>
      <c r="L127" s="31">
        <f t="shared" si="42"/>
        <v>0.13719999999999999</v>
      </c>
      <c r="M127" s="32">
        <f t="shared" si="43"/>
        <v>0</v>
      </c>
      <c r="N127" s="33">
        <f t="shared" si="44"/>
        <v>0</v>
      </c>
      <c r="O127" s="30">
        <f t="shared" si="45"/>
        <v>0</v>
      </c>
      <c r="P127" s="30">
        <f t="shared" si="46"/>
        <v>317.66399999999999</v>
      </c>
      <c r="Q127" s="34">
        <f t="shared" si="47"/>
        <v>102</v>
      </c>
    </row>
    <row r="128" spans="2:17" x14ac:dyDescent="0.25">
      <c r="B128" s="19"/>
      <c r="C128" s="19"/>
      <c r="D128" s="27">
        <v>0.88329999999999997</v>
      </c>
      <c r="E128" s="27">
        <v>0.90500000000000003</v>
      </c>
      <c r="F128" s="28">
        <f t="shared" si="48"/>
        <v>0</v>
      </c>
      <c r="G128" s="28">
        <f t="shared" si="49"/>
        <v>0</v>
      </c>
      <c r="H128" s="29">
        <f t="shared" si="51"/>
        <v>0</v>
      </c>
      <c r="I128" s="29">
        <f t="shared" si="50"/>
        <v>0</v>
      </c>
      <c r="J128" s="30">
        <f t="shared" si="40"/>
        <v>0</v>
      </c>
      <c r="K128" s="29">
        <f t="shared" si="41"/>
        <v>0</v>
      </c>
      <c r="L128" s="31">
        <f t="shared" si="42"/>
        <v>0.13700000000000001</v>
      </c>
      <c r="M128" s="32">
        <f t="shared" si="43"/>
        <v>0</v>
      </c>
      <c r="N128" s="33">
        <f t="shared" si="44"/>
        <v>0</v>
      </c>
      <c r="O128" s="30">
        <f t="shared" si="45"/>
        <v>0</v>
      </c>
      <c r="P128" s="30">
        <f t="shared" si="46"/>
        <v>317.988</v>
      </c>
      <c r="Q128" s="34">
        <f t="shared" si="47"/>
        <v>102</v>
      </c>
    </row>
    <row r="129" spans="1:17" x14ac:dyDescent="0.25">
      <c r="B129" s="19"/>
      <c r="C129" s="19"/>
      <c r="D129" s="27">
        <v>0.88570000000000004</v>
      </c>
      <c r="E129" s="27">
        <v>0.88570000000000004</v>
      </c>
      <c r="F129" s="28">
        <f t="shared" si="48"/>
        <v>0</v>
      </c>
      <c r="G129" s="28">
        <f t="shared" si="49"/>
        <v>0</v>
      </c>
      <c r="H129" s="29">
        <f t="shared" si="51"/>
        <v>0</v>
      </c>
      <c r="I129" s="29">
        <f t="shared" si="50"/>
        <v>0</v>
      </c>
      <c r="J129" s="30">
        <f t="shared" si="40"/>
        <v>0</v>
      </c>
      <c r="K129" s="29">
        <f t="shared" si="41"/>
        <v>0</v>
      </c>
      <c r="L129" s="31">
        <f t="shared" si="42"/>
        <v>0.13650000000000001</v>
      </c>
      <c r="M129" s="32">
        <f t="shared" si="43"/>
        <v>0</v>
      </c>
      <c r="N129" s="33">
        <f t="shared" si="44"/>
        <v>0</v>
      </c>
      <c r="O129" s="30">
        <f t="shared" si="45"/>
        <v>0</v>
      </c>
      <c r="P129" s="30">
        <f t="shared" si="46"/>
        <v>318.85200000000003</v>
      </c>
      <c r="Q129" s="34">
        <f t="shared" si="47"/>
        <v>104</v>
      </c>
    </row>
    <row r="130" spans="1:17" x14ac:dyDescent="0.25">
      <c r="B130" s="19"/>
      <c r="C130" s="19"/>
      <c r="D130" s="35">
        <v>0.88680000000000003</v>
      </c>
      <c r="E130" s="35">
        <v>0.90700000000000003</v>
      </c>
      <c r="F130" s="28">
        <f t="shared" si="48"/>
        <v>0</v>
      </c>
      <c r="G130" s="28">
        <f t="shared" si="49"/>
        <v>0</v>
      </c>
      <c r="H130" s="29">
        <f t="shared" si="51"/>
        <v>0</v>
      </c>
      <c r="I130" s="29">
        <f t="shared" si="50"/>
        <v>0</v>
      </c>
      <c r="J130" s="30">
        <f t="shared" si="40"/>
        <v>0</v>
      </c>
      <c r="K130" s="29">
        <f t="shared" si="41"/>
        <v>0</v>
      </c>
      <c r="L130" s="31">
        <f t="shared" si="42"/>
        <v>0.13619999999999999</v>
      </c>
      <c r="M130" s="32">
        <f t="shared" si="43"/>
        <v>0</v>
      </c>
      <c r="N130" s="33">
        <f t="shared" si="44"/>
        <v>0</v>
      </c>
      <c r="O130" s="30">
        <f t="shared" si="45"/>
        <v>0</v>
      </c>
      <c r="P130" s="30">
        <f t="shared" si="46"/>
        <v>319.24799999999999</v>
      </c>
      <c r="Q130" s="34">
        <f t="shared" si="47"/>
        <v>106</v>
      </c>
    </row>
    <row r="131" spans="1:17" x14ac:dyDescent="0.25">
      <c r="B131" s="19"/>
      <c r="C131" s="19"/>
      <c r="D131" s="54">
        <v>0.88890000000000002</v>
      </c>
      <c r="E131" s="54">
        <v>0.90800000000000003</v>
      </c>
      <c r="F131" s="28">
        <f t="shared" si="48"/>
        <v>0</v>
      </c>
      <c r="G131" s="28">
        <f t="shared" si="49"/>
        <v>0</v>
      </c>
      <c r="H131" s="29">
        <f t="shared" si="51"/>
        <v>0</v>
      </c>
      <c r="I131" s="29">
        <f t="shared" si="50"/>
        <v>0</v>
      </c>
      <c r="J131" s="30">
        <f t="shared" si="40"/>
        <v>0</v>
      </c>
      <c r="K131" s="29">
        <f t="shared" si="41"/>
        <v>0</v>
      </c>
      <c r="L131" s="31">
        <f t="shared" si="42"/>
        <v>0.1358</v>
      </c>
      <c r="M131" s="32">
        <f t="shared" si="43"/>
        <v>0</v>
      </c>
      <c r="N131" s="33">
        <f t="shared" si="44"/>
        <v>0</v>
      </c>
      <c r="O131" s="30">
        <f t="shared" si="45"/>
        <v>0</v>
      </c>
      <c r="P131" s="30">
        <f t="shared" si="46"/>
        <v>320.00400000000002</v>
      </c>
      <c r="Q131" s="34">
        <f t="shared" si="47"/>
        <v>108</v>
      </c>
    </row>
    <row r="132" spans="1:17" x14ac:dyDescent="0.25">
      <c r="B132" s="19"/>
      <c r="C132" s="19"/>
      <c r="D132" s="55">
        <v>0.89470000000000005</v>
      </c>
      <c r="E132" s="55">
        <v>0.89470000000000005</v>
      </c>
      <c r="F132" s="28">
        <f t="shared" si="48"/>
        <v>0</v>
      </c>
      <c r="G132" s="28">
        <f t="shared" si="49"/>
        <v>0</v>
      </c>
      <c r="H132" s="29">
        <f t="shared" si="51"/>
        <v>0</v>
      </c>
      <c r="I132" s="29">
        <f t="shared" si="50"/>
        <v>0</v>
      </c>
      <c r="J132" s="30">
        <f t="shared" si="40"/>
        <v>0</v>
      </c>
      <c r="K132" s="29">
        <f t="shared" si="41"/>
        <v>0</v>
      </c>
      <c r="L132" s="31">
        <f t="shared" si="42"/>
        <v>0.13450000000000001</v>
      </c>
      <c r="M132" s="32">
        <f t="shared" si="43"/>
        <v>0</v>
      </c>
      <c r="N132" s="33">
        <f t="shared" si="44"/>
        <v>0</v>
      </c>
      <c r="O132" s="30">
        <f t="shared" si="45"/>
        <v>0</v>
      </c>
      <c r="P132" s="30">
        <f t="shared" si="46"/>
        <v>322.09200000000004</v>
      </c>
      <c r="Q132" s="34">
        <f t="shared" si="47"/>
        <v>113</v>
      </c>
    </row>
    <row r="133" spans="1:17" x14ac:dyDescent="0.25">
      <c r="B133" s="19"/>
      <c r="C133" s="19"/>
      <c r="D133" s="35">
        <v>0.89580000000000004</v>
      </c>
      <c r="E133" s="35">
        <v>0.90800000000000003</v>
      </c>
      <c r="F133" s="28">
        <f t="shared" si="48"/>
        <v>0</v>
      </c>
      <c r="G133" s="28">
        <f t="shared" si="49"/>
        <v>0</v>
      </c>
      <c r="H133" s="29">
        <f t="shared" si="51"/>
        <v>0</v>
      </c>
      <c r="I133" s="29">
        <f t="shared" si="50"/>
        <v>0</v>
      </c>
      <c r="J133" s="30">
        <f t="shared" si="40"/>
        <v>0</v>
      </c>
      <c r="K133" s="29">
        <f t="shared" si="41"/>
        <v>0</v>
      </c>
      <c r="L133" s="31">
        <f t="shared" si="42"/>
        <v>0.13420000000000001</v>
      </c>
      <c r="M133" s="32">
        <f t="shared" si="43"/>
        <v>0</v>
      </c>
      <c r="N133" s="33">
        <f t="shared" si="44"/>
        <v>0</v>
      </c>
      <c r="O133" s="30">
        <f t="shared" si="45"/>
        <v>0</v>
      </c>
      <c r="P133" s="30">
        <f t="shared" si="46"/>
        <v>322.488</v>
      </c>
      <c r="Q133" s="34">
        <f t="shared" si="47"/>
        <v>115</v>
      </c>
    </row>
    <row r="134" spans="1:17" ht="15.75" thickBot="1" x14ac:dyDescent="0.3">
      <c r="B134" s="73"/>
      <c r="C134" s="73"/>
      <c r="D134" s="74">
        <v>0.89700000000000002</v>
      </c>
      <c r="E134" s="74">
        <v>0.91300000000000003</v>
      </c>
      <c r="F134" s="75">
        <f t="shared" si="48"/>
        <v>0</v>
      </c>
      <c r="G134" s="75">
        <f t="shared" si="49"/>
        <v>0</v>
      </c>
      <c r="H134" s="76">
        <f t="shared" si="51"/>
        <v>0</v>
      </c>
      <c r="I134" s="76">
        <f t="shared" si="50"/>
        <v>0</v>
      </c>
      <c r="J134" s="77">
        <f t="shared" si="40"/>
        <v>0</v>
      </c>
      <c r="K134" s="76">
        <f t="shared" si="41"/>
        <v>0</v>
      </c>
      <c r="L134" s="78">
        <f t="shared" si="42"/>
        <v>0.13400000000000001</v>
      </c>
      <c r="M134" s="79">
        <f t="shared" si="43"/>
        <v>0</v>
      </c>
      <c r="N134" s="80">
        <f t="shared" si="44"/>
        <v>0</v>
      </c>
      <c r="O134" s="77">
        <f t="shared" si="45"/>
        <v>0</v>
      </c>
      <c r="P134" s="77">
        <f t="shared" si="46"/>
        <v>322.92</v>
      </c>
      <c r="Q134" s="81">
        <f t="shared" si="47"/>
        <v>116</v>
      </c>
    </row>
    <row r="135" spans="1:17" s="21" customFormat="1" ht="15.75" thickBot="1" x14ac:dyDescent="0.3">
      <c r="A135" s="61"/>
      <c r="B135" s="62"/>
      <c r="C135" s="62"/>
      <c r="D135" s="83">
        <v>0.9</v>
      </c>
      <c r="E135" s="83">
        <v>0.91400000000000003</v>
      </c>
      <c r="F135" s="65">
        <f t="shared" si="48"/>
        <v>0</v>
      </c>
      <c r="G135" s="65">
        <f t="shared" si="49"/>
        <v>0</v>
      </c>
      <c r="H135" s="66">
        <f t="shared" si="51"/>
        <v>0</v>
      </c>
      <c r="I135" s="66">
        <f t="shared" si="50"/>
        <v>0</v>
      </c>
      <c r="J135" s="67">
        <f t="shared" si="40"/>
        <v>0</v>
      </c>
      <c r="K135" s="66">
        <f t="shared" si="41"/>
        <v>0</v>
      </c>
      <c r="L135" s="68">
        <f t="shared" si="42"/>
        <v>0.1333</v>
      </c>
      <c r="M135" s="69">
        <f t="shared" si="43"/>
        <v>0</v>
      </c>
      <c r="N135" s="70">
        <f t="shared" si="44"/>
        <v>0</v>
      </c>
      <c r="O135" s="67">
        <f t="shared" si="45"/>
        <v>0</v>
      </c>
      <c r="P135" s="67">
        <f t="shared" si="46"/>
        <v>324</v>
      </c>
      <c r="Q135" s="71">
        <f t="shared" si="47"/>
        <v>120</v>
      </c>
    </row>
    <row r="136" spans="1:17" x14ac:dyDescent="0.25">
      <c r="B136" s="41"/>
      <c r="C136" s="41"/>
      <c r="D136" s="84">
        <v>0.90280000000000005</v>
      </c>
      <c r="E136" s="84">
        <v>0.90280000000000005</v>
      </c>
      <c r="F136" s="57">
        <f t="shared" si="48"/>
        <v>0</v>
      </c>
      <c r="G136" s="57">
        <f t="shared" si="49"/>
        <v>0</v>
      </c>
      <c r="H136" s="58">
        <f t="shared" si="51"/>
        <v>0</v>
      </c>
      <c r="I136" s="58">
        <f t="shared" si="50"/>
        <v>0</v>
      </c>
      <c r="J136" s="59">
        <f t="shared" si="40"/>
        <v>0</v>
      </c>
      <c r="K136" s="58">
        <f t="shared" si="41"/>
        <v>0</v>
      </c>
      <c r="L136" s="60">
        <f t="shared" si="42"/>
        <v>0.13270000000000001</v>
      </c>
      <c r="M136" s="43">
        <f t="shared" si="43"/>
        <v>0</v>
      </c>
      <c r="N136" s="44">
        <f t="shared" si="44"/>
        <v>0</v>
      </c>
      <c r="O136" s="59">
        <f t="shared" si="45"/>
        <v>0</v>
      </c>
      <c r="P136" s="59">
        <f t="shared" si="46"/>
        <v>325.00800000000004</v>
      </c>
      <c r="Q136" s="45">
        <f t="shared" si="47"/>
        <v>123</v>
      </c>
    </row>
    <row r="137" spans="1:17" x14ac:dyDescent="0.25">
      <c r="B137" s="19"/>
      <c r="C137" s="19"/>
      <c r="D137" s="27">
        <v>0.90800000000000003</v>
      </c>
      <c r="E137" s="27">
        <v>0.90800000000000003</v>
      </c>
      <c r="F137" s="28">
        <f t="shared" si="48"/>
        <v>0</v>
      </c>
      <c r="G137" s="28">
        <f t="shared" si="49"/>
        <v>0</v>
      </c>
      <c r="H137" s="29">
        <f t="shared" si="51"/>
        <v>0</v>
      </c>
      <c r="I137" s="29">
        <f t="shared" si="50"/>
        <v>0</v>
      </c>
      <c r="J137" s="30">
        <f t="shared" si="40"/>
        <v>0</v>
      </c>
      <c r="K137" s="29">
        <f t="shared" si="41"/>
        <v>0</v>
      </c>
      <c r="L137" s="31">
        <f t="shared" si="42"/>
        <v>0.13150000000000001</v>
      </c>
      <c r="M137" s="32">
        <f t="shared" si="43"/>
        <v>0</v>
      </c>
      <c r="N137" s="33">
        <f t="shared" si="44"/>
        <v>0</v>
      </c>
      <c r="O137" s="30">
        <f t="shared" si="45"/>
        <v>0</v>
      </c>
      <c r="P137" s="30">
        <f t="shared" si="46"/>
        <v>326.88</v>
      </c>
      <c r="Q137" s="34">
        <f t="shared" si="47"/>
        <v>130</v>
      </c>
    </row>
    <row r="138" spans="1:17" x14ac:dyDescent="0.25">
      <c r="B138" s="19"/>
      <c r="C138" s="19"/>
      <c r="D138" s="55">
        <v>0.93330000000000002</v>
      </c>
      <c r="E138" s="55">
        <v>0.93330000000000002</v>
      </c>
      <c r="F138" s="28">
        <f t="shared" si="48"/>
        <v>0</v>
      </c>
      <c r="G138" s="28">
        <f t="shared" si="49"/>
        <v>0</v>
      </c>
      <c r="H138" s="29">
        <f t="shared" si="51"/>
        <v>0</v>
      </c>
      <c r="I138" s="29">
        <f t="shared" si="50"/>
        <v>0</v>
      </c>
      <c r="J138" s="30">
        <f t="shared" si="40"/>
        <v>0</v>
      </c>
      <c r="K138" s="29">
        <f t="shared" si="41"/>
        <v>0</v>
      </c>
      <c r="L138" s="31">
        <f t="shared" si="42"/>
        <v>0.12590000000000001</v>
      </c>
      <c r="M138" s="32">
        <f t="shared" si="43"/>
        <v>0</v>
      </c>
      <c r="N138" s="33">
        <f t="shared" si="44"/>
        <v>0</v>
      </c>
      <c r="O138" s="30">
        <f t="shared" si="45"/>
        <v>0</v>
      </c>
      <c r="P138" s="30">
        <f t="shared" si="46"/>
        <v>335.988</v>
      </c>
      <c r="Q138" s="34">
        <f t="shared" si="47"/>
        <v>179</v>
      </c>
    </row>
    <row r="139" spans="1:17" x14ac:dyDescent="0.25">
      <c r="B139" s="19"/>
      <c r="C139" s="19"/>
      <c r="D139" s="55">
        <v>0.94120000000000004</v>
      </c>
      <c r="E139" s="55">
        <v>0.94120000000000004</v>
      </c>
      <c r="F139" s="28">
        <f t="shared" si="48"/>
        <v>0</v>
      </c>
      <c r="G139" s="28">
        <f t="shared" si="49"/>
        <v>0</v>
      </c>
      <c r="H139" s="29">
        <f t="shared" si="51"/>
        <v>0</v>
      </c>
      <c r="I139" s="29">
        <f t="shared" si="50"/>
        <v>0</v>
      </c>
      <c r="J139" s="30">
        <f t="shared" si="40"/>
        <v>0</v>
      </c>
      <c r="K139" s="29">
        <f t="shared" si="41"/>
        <v>0</v>
      </c>
      <c r="L139" s="31">
        <f t="shared" si="42"/>
        <v>0.1241</v>
      </c>
      <c r="M139" s="32">
        <f t="shared" si="43"/>
        <v>0</v>
      </c>
      <c r="N139" s="33">
        <f t="shared" si="44"/>
        <v>0</v>
      </c>
      <c r="O139" s="30">
        <f t="shared" si="45"/>
        <v>0</v>
      </c>
      <c r="P139" s="30">
        <f t="shared" si="46"/>
        <v>338.83199999999999</v>
      </c>
      <c r="Q139" s="34">
        <f t="shared" si="47"/>
        <v>204</v>
      </c>
    </row>
    <row r="140" spans="1:17" x14ac:dyDescent="0.25">
      <c r="B140" s="19"/>
      <c r="C140" s="19"/>
      <c r="D140" s="55">
        <v>0.94440000000000002</v>
      </c>
      <c r="E140" s="55">
        <v>0.94440000000000002</v>
      </c>
      <c r="F140" s="28">
        <f t="shared" si="48"/>
        <v>0</v>
      </c>
      <c r="G140" s="28">
        <f t="shared" si="49"/>
        <v>0</v>
      </c>
      <c r="H140" s="29">
        <f t="shared" si="51"/>
        <v>0</v>
      </c>
      <c r="I140" s="29">
        <f t="shared" si="50"/>
        <v>0</v>
      </c>
      <c r="J140" s="30">
        <f t="shared" si="40"/>
        <v>0</v>
      </c>
      <c r="K140" s="29">
        <f t="shared" si="41"/>
        <v>0</v>
      </c>
      <c r="L140" s="31">
        <f t="shared" si="42"/>
        <v>0.1234</v>
      </c>
      <c r="M140" s="32">
        <f t="shared" si="43"/>
        <v>0</v>
      </c>
      <c r="N140" s="33">
        <f t="shared" si="44"/>
        <v>0</v>
      </c>
      <c r="O140" s="30">
        <f t="shared" si="45"/>
        <v>0</v>
      </c>
      <c r="P140" s="30">
        <f t="shared" si="46"/>
        <v>339.98399999999998</v>
      </c>
      <c r="Q140" s="34">
        <f t="shared" si="47"/>
        <v>215</v>
      </c>
    </row>
    <row r="141" spans="1:17" x14ac:dyDescent="0.25">
      <c r="B141" s="19"/>
      <c r="C141" s="19"/>
      <c r="D141" s="55">
        <v>0.94740000000000002</v>
      </c>
      <c r="E141" s="55">
        <v>0.94740000000000002</v>
      </c>
      <c r="F141" s="28">
        <f t="shared" si="48"/>
        <v>0</v>
      </c>
      <c r="G141" s="28">
        <f t="shared" si="49"/>
        <v>0</v>
      </c>
      <c r="H141" s="29">
        <f t="shared" si="51"/>
        <v>0</v>
      </c>
      <c r="I141" s="29">
        <f t="shared" si="50"/>
        <v>0</v>
      </c>
      <c r="J141" s="30">
        <f t="shared" si="40"/>
        <v>0</v>
      </c>
      <c r="K141" s="29">
        <f t="shared" si="41"/>
        <v>0</v>
      </c>
      <c r="L141" s="31">
        <f t="shared" si="42"/>
        <v>0.1227</v>
      </c>
      <c r="M141" s="32">
        <f t="shared" si="43"/>
        <v>0</v>
      </c>
      <c r="N141" s="33">
        <f t="shared" si="44"/>
        <v>0</v>
      </c>
      <c r="O141" s="30">
        <f t="shared" si="45"/>
        <v>0</v>
      </c>
      <c r="P141" s="30">
        <f t="shared" si="46"/>
        <v>341.06400000000002</v>
      </c>
      <c r="Q141" s="34">
        <f t="shared" si="47"/>
        <v>228</v>
      </c>
    </row>
  </sheetData>
  <sortState ref="A15:Q141">
    <sortCondition ref="D15:D141"/>
    <sortCondition ref="E15:E141"/>
  </sortState>
  <mergeCells count="4">
    <mergeCell ref="B2:Q2"/>
    <mergeCell ref="D6:Q6"/>
    <mergeCell ref="D10:G10"/>
    <mergeCell ref="B11:C11"/>
  </mergeCells>
  <pageMargins left="0.7" right="0.7" top="0.75" bottom="0.75" header="0.3" footer="0.3"/>
  <pageSetup paperSize="8" scale="5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P-ISABELLE BACON</dc:creator>
  <cp:lastModifiedBy>P-GABRIELLE DE BEAUCOUDREY</cp:lastModifiedBy>
  <cp:lastPrinted>2022-03-03T13:20:42Z</cp:lastPrinted>
  <dcterms:created xsi:type="dcterms:W3CDTF">2022-03-03T12:15:47Z</dcterms:created>
  <dcterms:modified xsi:type="dcterms:W3CDTF">2022-04-25T09:43:51Z</dcterms:modified>
</cp:coreProperties>
</file>