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cic\DAF-CIC\E- Contrôle interne financier\B-Documentation\AGIR\Fiches de formalisation\Autres processus\Carte achat\"/>
    </mc:Choice>
  </mc:AlternateContent>
  <xr:revisionPtr revIDLastSave="0" documentId="8_{6DE93EC0-2C87-4CA6-A91A-F7AF15D31DAA}" xr6:coauthVersionLast="47" xr6:coauthVersionMax="47" xr10:uidLastSave="{00000000-0000-0000-0000-000000000000}"/>
  <bookViews>
    <workbookView xWindow="-120" yWindow="-120" windowWidth="29040" windowHeight="15840" tabRatio="479" xr2:uid="{00000000-000D-0000-FFFF-FFFF00000000}"/>
  </bookViews>
  <sheets>
    <sheet name="Q1" sheetId="9" r:id="rId1"/>
    <sheet name="Q2" sheetId="1" r:id="rId2"/>
    <sheet name="Q3" sheetId="10" r:id="rId3"/>
    <sheet name="Q4" sheetId="12" r:id="rId4"/>
    <sheet name="synthèse" sheetId="5" r:id="rId5"/>
    <sheet name="Feuil2" sheetId="8" state="hidden" r:id="rId6"/>
  </sheets>
  <definedNames>
    <definedName name="_xlnm._FilterDatabase" localSheetId="0" hidden="1">'Q1'!$A$16:$I$21</definedName>
    <definedName name="_xlnm.Print_Area" localSheetId="1">'Q2'!$A$1:$K$59</definedName>
    <definedName name="_xlnm.Print_Area" localSheetId="3">'Q4'!$A$1:$K$54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0" l="1"/>
  <c r="K19" i="10"/>
  <c r="K20" i="10"/>
  <c r="K21" i="10"/>
  <c r="K22" i="10"/>
  <c r="K23" i="10"/>
  <c r="C24" i="10" l="1"/>
  <c r="A30" i="10" s="1"/>
  <c r="D24" i="10"/>
  <c r="E24" i="10"/>
  <c r="C30" i="10" s="1"/>
  <c r="M23" i="10"/>
  <c r="N23" i="10" s="1"/>
  <c r="O23" i="10" s="1"/>
  <c r="L23" i="10"/>
  <c r="J23" i="10"/>
  <c r="I23" i="10"/>
  <c r="M22" i="10"/>
  <c r="N22" i="10" s="1"/>
  <c r="O22" i="10" s="1"/>
  <c r="L22" i="10"/>
  <c r="J22" i="10"/>
  <c r="I22" i="10"/>
  <c r="M21" i="10"/>
  <c r="N21" i="10" s="1"/>
  <c r="O21" i="10" s="1"/>
  <c r="L21" i="10"/>
  <c r="J21" i="10"/>
  <c r="I21" i="10"/>
  <c r="M20" i="10"/>
  <c r="N20" i="10" s="1"/>
  <c r="O20" i="10" s="1"/>
  <c r="L20" i="10"/>
  <c r="J20" i="10"/>
  <c r="I20" i="10"/>
  <c r="M19" i="10"/>
  <c r="N19" i="10" s="1"/>
  <c r="O19" i="10" s="1"/>
  <c r="L19" i="10"/>
  <c r="J19" i="10"/>
  <c r="I19" i="10"/>
  <c r="M18" i="10"/>
  <c r="N18" i="10" s="1"/>
  <c r="O18" i="10" s="1"/>
  <c r="L18" i="10"/>
  <c r="J18" i="10"/>
  <c r="I18" i="10"/>
  <c r="J17" i="10"/>
  <c r="K17" i="10" s="1"/>
  <c r="D44" i="12"/>
  <c r="C49" i="12" s="1"/>
  <c r="L43" i="12"/>
  <c r="N43" i="12" s="1"/>
  <c r="L42" i="12"/>
  <c r="N42" i="12" s="1"/>
  <c r="L41" i="12"/>
  <c r="N41" i="12" s="1"/>
  <c r="L40" i="12"/>
  <c r="N40" i="12" s="1"/>
  <c r="L39" i="12"/>
  <c r="N39" i="12" s="1"/>
  <c r="L38" i="12"/>
  <c r="N38" i="12" s="1"/>
  <c r="L37" i="12"/>
  <c r="N37" i="12" s="1"/>
  <c r="L36" i="12"/>
  <c r="N36" i="12" s="1"/>
  <c r="L35" i="12"/>
  <c r="N35" i="12" s="1"/>
  <c r="L34" i="12"/>
  <c r="N34" i="12" s="1"/>
  <c r="M33" i="12"/>
  <c r="L33" i="12"/>
  <c r="N33" i="12" s="1"/>
  <c r="L32" i="12"/>
  <c r="N32" i="12" s="1"/>
  <c r="L31" i="12"/>
  <c r="N31" i="12" s="1"/>
  <c r="L30" i="12"/>
  <c r="N30" i="12" s="1"/>
  <c r="L29" i="12"/>
  <c r="N29" i="12" s="1"/>
  <c r="L28" i="12"/>
  <c r="N28" i="12" s="1"/>
  <c r="L27" i="12"/>
  <c r="M27" i="12" s="1"/>
  <c r="L26" i="12"/>
  <c r="N26" i="12" s="1"/>
  <c r="L25" i="12"/>
  <c r="M25" i="12" s="1"/>
  <c r="L24" i="12"/>
  <c r="N24" i="12" s="1"/>
  <c r="L23" i="12"/>
  <c r="N23" i="12" s="1"/>
  <c r="L22" i="12"/>
  <c r="N22" i="12" s="1"/>
  <c r="L21" i="12"/>
  <c r="N21" i="12" s="1"/>
  <c r="L20" i="12"/>
  <c r="N20" i="12" s="1"/>
  <c r="L19" i="12"/>
  <c r="N19" i="12" s="1"/>
  <c r="F8" i="12"/>
  <c r="I17" i="10"/>
  <c r="M29" i="12" l="1"/>
  <c r="N27" i="12"/>
  <c r="L17" i="10"/>
  <c r="M17" i="10"/>
  <c r="N17" i="10" s="1"/>
  <c r="M26" i="12"/>
  <c r="M38" i="12"/>
  <c r="M22" i="12"/>
  <c r="M30" i="12"/>
  <c r="M37" i="12"/>
  <c r="M41" i="12"/>
  <c r="M19" i="12"/>
  <c r="M36" i="12"/>
  <c r="N25" i="12"/>
  <c r="N44" i="12" s="1"/>
  <c r="D49" i="12" s="1"/>
  <c r="M28" i="12"/>
  <c r="M31" i="12"/>
  <c r="M39" i="12"/>
  <c r="M20" i="12"/>
  <c r="M23" i="12"/>
  <c r="M34" i="12"/>
  <c r="M42" i="12"/>
  <c r="M21" i="12"/>
  <c r="M32" i="12"/>
  <c r="M40" i="12"/>
  <c r="M24" i="12"/>
  <c r="M35" i="12"/>
  <c r="M43" i="12"/>
  <c r="O17" i="10" l="1"/>
  <c r="O24" i="10" s="1"/>
  <c r="D30" i="10" s="1"/>
  <c r="N24" i="10"/>
  <c r="B30" i="10" s="1"/>
  <c r="M44" i="12"/>
  <c r="B49" i="12" s="1"/>
  <c r="E49" i="12" s="1"/>
  <c r="D8" i="5"/>
  <c r="D7" i="5"/>
  <c r="C7" i="5"/>
  <c r="F6" i="10"/>
  <c r="E30" i="10" l="1"/>
  <c r="F30" i="10"/>
  <c r="E7" i="5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19" i="1"/>
  <c r="M19" i="1" s="1"/>
  <c r="N20" i="1" l="1"/>
  <c r="C28" i="9" l="1"/>
  <c r="A28" i="9"/>
  <c r="F22" i="9"/>
  <c r="D28" i="9" s="1"/>
  <c r="E22" i="9"/>
  <c r="B28" i="9" s="1"/>
  <c r="F28" i="9" l="1"/>
  <c r="E28" i="9"/>
  <c r="F8" i="1"/>
  <c r="C5" i="5" l="1"/>
  <c r="F6" i="9" l="1"/>
  <c r="N21" i="1" l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E8" i="5"/>
  <c r="D49" i="1"/>
  <c r="C54" i="1" s="1"/>
  <c r="M49" i="1" l="1"/>
  <c r="B54" i="1" s="1"/>
  <c r="N49" i="1"/>
  <c r="D54" i="1" s="1"/>
  <c r="D5" i="5"/>
  <c r="E5" i="5" s="1"/>
  <c r="E54" i="1" l="1"/>
  <c r="D6" i="5"/>
  <c r="C6" i="5"/>
  <c r="E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Administration centrale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liste de fournisseurs non exhaustive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Administration centrale</author>
  </authors>
  <commentList>
    <comment ref="G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OK :</t>
        </r>
        <r>
          <rPr>
            <sz val="9"/>
            <color indexed="81"/>
            <rFont val="Tahoma"/>
            <family val="2"/>
          </rPr>
          <t xml:space="preserve"> il n'existe pas de marché public pour la dépense réalisée au travers de la carte d'achat / Achat relevant de la commande publique
</t>
        </r>
        <r>
          <rPr>
            <b/>
            <sz val="9"/>
            <color indexed="81"/>
            <rFont val="Tahoma"/>
            <family val="2"/>
          </rPr>
          <t>KO :</t>
        </r>
        <r>
          <rPr>
            <sz val="9"/>
            <color indexed="81"/>
            <rFont val="Tahoma"/>
            <family val="2"/>
          </rPr>
          <t xml:space="preserve"> il existe un marché public pour la dépense réalisée au travers de la carte d’achat / Achat ne relevant pas de la commande publique</t>
        </r>
      </text>
    </comment>
    <comment ref="H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OK :</t>
        </r>
        <r>
          <rPr>
            <sz val="9"/>
            <color indexed="81"/>
            <rFont val="Tahoma"/>
            <family val="2"/>
          </rPr>
          <t xml:space="preserve"> la dépense revet un caractère professionel
</t>
        </r>
        <r>
          <rPr>
            <b/>
            <sz val="9"/>
            <color indexed="81"/>
            <rFont val="Tahoma"/>
            <family val="2"/>
          </rPr>
          <t>KO :</t>
        </r>
        <r>
          <rPr>
            <sz val="9"/>
            <color indexed="81"/>
            <rFont val="Tahoma"/>
            <family val="2"/>
          </rPr>
          <t xml:space="preserve"> la dépense ne revêt pas un caractère professionnel</t>
        </r>
      </text>
    </comment>
    <comment ref="I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OK : la pièce justificative est disponible
Niv 1BIS : la pièce justificative n'est pas nécessaire
KO : la pièce justificative n'est pas disponible</t>
        </r>
      </text>
    </comment>
    <comment ref="J1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OK : la transaction est inférieure à 2.000 EUR
KO : la transaction est supérieure à 2.000 EUR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Administration centrale</author>
  </authors>
  <commentList>
    <comment ref="G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OK :</t>
        </r>
        <r>
          <rPr>
            <sz val="9"/>
            <color indexed="81"/>
            <rFont val="Tahoma"/>
            <family val="2"/>
          </rPr>
          <t xml:space="preserve"> il n'existe pas de marché public pour la dépense réalisée au travers de la carte d'achat / Achat relevant de la commande publique
</t>
        </r>
        <r>
          <rPr>
            <b/>
            <sz val="9"/>
            <color indexed="81"/>
            <rFont val="Tahoma"/>
            <family val="2"/>
          </rPr>
          <t>KO :</t>
        </r>
        <r>
          <rPr>
            <sz val="9"/>
            <color indexed="81"/>
            <rFont val="Tahoma"/>
            <family val="2"/>
          </rPr>
          <t xml:space="preserve"> il existe un marché public pour la dépense réalisée au travers de la carte d’achat / Achat ne relevant pas de la commande publique</t>
        </r>
      </text>
    </comment>
    <comment ref="H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OK :</t>
        </r>
        <r>
          <rPr>
            <sz val="9"/>
            <color indexed="81"/>
            <rFont val="Tahoma"/>
            <family val="2"/>
          </rPr>
          <t xml:space="preserve"> la dépense revet un caractère professionel
</t>
        </r>
        <r>
          <rPr>
            <b/>
            <sz val="9"/>
            <color indexed="81"/>
            <rFont val="Tahoma"/>
            <family val="2"/>
          </rPr>
          <t>KO :</t>
        </r>
        <r>
          <rPr>
            <sz val="9"/>
            <color indexed="81"/>
            <rFont val="Tahoma"/>
            <family val="2"/>
          </rPr>
          <t xml:space="preserve"> la dépense ne revêt pas un caractère professionel</t>
        </r>
      </text>
    </comment>
    <comment ref="I1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OK : la pièce justificative est disponible
Niv 1BIS : la pièce justificative n'est pas nécessaire
KO : la pièce justificative n'est pas disponible</t>
        </r>
      </text>
    </comment>
    <comment ref="J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Administration centrale:</t>
        </r>
        <r>
          <rPr>
            <sz val="9"/>
            <color indexed="81"/>
            <rFont val="Tahoma"/>
            <family val="2"/>
          </rPr>
          <t xml:space="preserve">
OK : la transaction est inférieure à 2.000 EUR
KO : la transaction est supérieur à 2.000 EUR</t>
        </r>
      </text>
    </comment>
  </commentList>
</comments>
</file>

<file path=xl/sharedStrings.xml><?xml version="1.0" encoding="utf-8"?>
<sst xmlns="http://schemas.openxmlformats.org/spreadsheetml/2006/main" count="251" uniqueCount="136">
  <si>
    <t>Service :</t>
  </si>
  <si>
    <t>Nom, prénom et fonction du responsable du contrôle :</t>
  </si>
  <si>
    <t xml:space="preserve">Exhaustif          </t>
  </si>
  <si>
    <r>
      <t> </t>
    </r>
    <r>
      <rPr>
        <sz val="10"/>
        <color rgb="FF000000"/>
        <rFont val="Symbol"/>
        <family val="1"/>
        <charset val="2"/>
      </rPr>
      <t></t>
    </r>
  </si>
  <si>
    <t xml:space="preserve">Par sondage    </t>
  </si>
  <si>
    <t>Carte achat</t>
  </si>
  <si>
    <t>Question 1</t>
  </si>
  <si>
    <t>Question 2</t>
  </si>
  <si>
    <t>Synthèse du contrôle</t>
  </si>
  <si>
    <t>Nb total d'opérations contrôlées</t>
  </si>
  <si>
    <t>Nb total d'opérations en anomalies</t>
  </si>
  <si>
    <t>Montant total des opérations contrôlées</t>
  </si>
  <si>
    <t>Montant total des opérations en anomalies</t>
  </si>
  <si>
    <t>Montant moyen des opérations en anomalies</t>
  </si>
  <si>
    <t xml:space="preserve"> (a)</t>
  </si>
  <si>
    <t>(b)</t>
  </si>
  <si>
    <t>(d)</t>
  </si>
  <si>
    <t>(e)</t>
  </si>
  <si>
    <t>(f)=(e)/(b)</t>
  </si>
  <si>
    <t>Nombre de contrôles</t>
  </si>
  <si>
    <t>Nombre d'anomalies</t>
  </si>
  <si>
    <t>Nombre d'éléments contrôlés :</t>
  </si>
  <si>
    <t>Montant des éléments contrôlés :</t>
  </si>
  <si>
    <t>Montant moyen des éléments contrôlés :</t>
  </si>
  <si>
    <t>Date du contrôle :</t>
  </si>
  <si>
    <t>PERIMETRE DU CONTRÔLE</t>
  </si>
  <si>
    <t>CRITERES DE SELECTION</t>
  </si>
  <si>
    <t>Type d'élément contrôlé :</t>
  </si>
  <si>
    <t>Seuil :</t>
  </si>
  <si>
    <t>Période de référence ou date :</t>
  </si>
  <si>
    <t>Nature de dépense :</t>
  </si>
  <si>
    <t>INFORMATIONS SUPPLEMENTAIRES</t>
  </si>
  <si>
    <t>Procédures :</t>
  </si>
  <si>
    <t>Contrôle de la régularité de la dépense : 
Sélectionnez l'anomalie, en l'absence d'anomalie cliquez sur OK</t>
  </si>
  <si>
    <t>Précision des détails des irrégularités constatées</t>
  </si>
  <si>
    <t>Synthèse des actions correctrices mises en place ou à mettre en place :</t>
  </si>
  <si>
    <t> X</t>
  </si>
  <si>
    <t xml:space="preserve">hébergement ou restauration </t>
  </si>
  <si>
    <t xml:space="preserve">voyage </t>
  </si>
  <si>
    <t xml:space="preserve">amendes </t>
  </si>
  <si>
    <t xml:space="preserve">carburant et péages </t>
  </si>
  <si>
    <t xml:space="preserve">travaux </t>
  </si>
  <si>
    <t xml:space="preserve">autre anomalie </t>
  </si>
  <si>
    <t>OK</t>
  </si>
  <si>
    <t>dépenses médicales sur consultation</t>
  </si>
  <si>
    <t>Numéro transaction</t>
  </si>
  <si>
    <t xml:space="preserve">Résultat Q2
</t>
  </si>
  <si>
    <t>Voyages et Déplacements</t>
  </si>
  <si>
    <t>TRANSPORTS COLLECTIFS DE PERSONNES</t>
  </si>
  <si>
    <t>Carburants, huiles, produits pétroliers</t>
  </si>
  <si>
    <t>CARBU AUTO STATION</t>
  </si>
  <si>
    <t>Santé et médecine</t>
  </si>
  <si>
    <t>HONORAIRE MEDECIN VETERIN EXPERT MEDIC</t>
  </si>
  <si>
    <t>PCE</t>
  </si>
  <si>
    <t>Domaine</t>
  </si>
  <si>
    <t>Libellé PCE</t>
  </si>
  <si>
    <t>Contrôle de la régularité de la transaction : 
Sélectionnez l'anomalie, en l'absence d'anomalie cliquez sur OK</t>
  </si>
  <si>
    <t>x</t>
  </si>
  <si>
    <t>Nom Fournisseurs</t>
  </si>
  <si>
    <t>Pièces justificatives non disponibles</t>
  </si>
  <si>
    <t>Commentaires</t>
  </si>
  <si>
    <t xml:space="preserve">AVIA, BP, ESSO, STATION, TOTAL...                    </t>
  </si>
  <si>
    <t>Docteur, DR…</t>
  </si>
  <si>
    <t>PH, PHARM, PHARMA, PHARMACIE,PHCIE,PHIE…</t>
  </si>
  <si>
    <t>KO</t>
  </si>
  <si>
    <t>Nb de transaction en anomalie</t>
  </si>
  <si>
    <t>Montant de transaction en anomalie</t>
  </si>
  <si>
    <t>Achat ne relevant pas de la commande publique</t>
  </si>
  <si>
    <t>Dissidence marché / Marché en cours avec le même objet</t>
  </si>
  <si>
    <t>Caractère professionnel de la prestation</t>
  </si>
  <si>
    <t>%</t>
  </si>
  <si>
    <t>Noms Fournisseurs (liste non exhaustive)</t>
  </si>
  <si>
    <t>Nombre de transaction payée par carte achat niveau 1 pour le PCE et non éligible</t>
  </si>
  <si>
    <t>Montant payé par carte achat niveau 1 pour le PCE</t>
  </si>
  <si>
    <t>Nombre de transaction total payé par carte achat niveau 1 sur la période</t>
  </si>
  <si>
    <t>Montant total payé par carte achat niveau 1 sur la période</t>
  </si>
  <si>
    <t>Multi-imputations</t>
  </si>
  <si>
    <t>Indiquer si les dépenses en pharmacie sont sur prescription ou non</t>
  </si>
  <si>
    <t>Transaction &lt; 2 000 EUR</t>
  </si>
  <si>
    <r>
      <t>01/12/</t>
    </r>
    <r>
      <rPr>
        <sz val="10"/>
        <color rgb="FFFF0000"/>
        <rFont val="Arial"/>
        <family val="2"/>
      </rPr>
      <t>n-1</t>
    </r>
    <r>
      <rPr>
        <sz val="10"/>
        <color rgb="FF000000"/>
        <rFont val="Arial"/>
        <family val="2"/>
      </rPr>
      <t xml:space="preserve"> au 31/05/</t>
    </r>
    <r>
      <rPr>
        <sz val="10"/>
        <color rgb="FFFF0000"/>
        <rFont val="Arial"/>
        <family val="2"/>
      </rPr>
      <t>n</t>
    </r>
  </si>
  <si>
    <t>(à compléter)</t>
  </si>
  <si>
    <t>Montant transaction</t>
  </si>
  <si>
    <t>Date transaction</t>
  </si>
  <si>
    <t>Nature de la dépense</t>
  </si>
  <si>
    <t xml:space="preserve">
OK = si aucune anomalie
KO si une anomalie ou plus</t>
  </si>
  <si>
    <t>(à commenter)</t>
  </si>
  <si>
    <t>ANS PRODUITS PHARMACEUTIQUES (*)</t>
  </si>
  <si>
    <t>(*) Si les dépenses relèvent d'une prescription médicale, il y a une anomalie</t>
  </si>
  <si>
    <t>(f)</t>
  </si>
  <si>
    <t>(g)</t>
  </si>
  <si>
    <t>Pourcentage d'opérations en anomalie</t>
  </si>
  <si>
    <t>Pourcentage des montants en anomalie</t>
  </si>
  <si>
    <t>01/12/n-1 au 31/05/n</t>
  </si>
  <si>
    <t>DAF - Grille de contrôle de l'utilisation de la carte achat</t>
  </si>
  <si>
    <t>AIR France, SNCF grande ligne,…</t>
  </si>
  <si>
    <t>Synthèse - Contrôle de la bonne utilisation de la carte achat
Eléments à reporter dans AGIR MENJ / MESR / MSJOP</t>
  </si>
  <si>
    <t>Les dépenses effectuées avec la carte d'achat de niveau 1 et 1bis portant sur des fournisseurs sensibles sont-elles conformes à la réglementation ?</t>
  </si>
  <si>
    <t xml:space="preserve">Pièces justificatives de la dépense (*) </t>
  </si>
  <si>
    <t>(*)  pour le niveau 1bis, la pièce justificative n'est pas nécessaire pour le paiement mais doit être transmise en cas du droit d'évocation des pièces ; de ce fait, dans le cadre du présent contrôle elle doit être récupérée pour vérification.</t>
  </si>
  <si>
    <t>Question 3</t>
  </si>
  <si>
    <t>Question 4</t>
  </si>
  <si>
    <t>Programme</t>
  </si>
  <si>
    <t>Type de dérogation</t>
  </si>
  <si>
    <t>% des dépenses dérogées</t>
  </si>
  <si>
    <t>Durée en nb de jour</t>
  </si>
  <si>
    <t>Permanente</t>
  </si>
  <si>
    <t>Temporaire</t>
  </si>
  <si>
    <t>Résultat Q3</t>
  </si>
  <si>
    <t>Montant total des dépenses de la carte (EUR)</t>
  </si>
  <si>
    <t>Montant des dépenses dérogées (EUR)</t>
  </si>
  <si>
    <t>Durée (nb de jour)</t>
  </si>
  <si>
    <t>Accord écrit de l'ordonnateur</t>
  </si>
  <si>
    <t>Montant en anomalie</t>
  </si>
  <si>
    <t>Nb total de dérogations contrôlées</t>
  </si>
  <si>
    <t>Montant total des dérogations contrôlées</t>
  </si>
  <si>
    <t>Pourcentage de dérogation en anomalie</t>
  </si>
  <si>
    <t>Contrôle de la régularité de la dérogation : 
Sélectionnez l'anomalie, en l'absence d'anomalie cliquez sur OK</t>
  </si>
  <si>
    <t>Date de début dérogation (jj/mm/aaaa)</t>
  </si>
  <si>
    <t>Date de fin dérogation (jj/mm/aaaa)</t>
  </si>
  <si>
    <t>% des dépenses réalisées avec une dérogation</t>
  </si>
  <si>
    <t>Les dépenses effectuées avec la carte d'achat de niveau 1 et 1 bis portant sur un échantillon de 15 transactions issues de différents porteurs sont-elles conformes à la réglementation ?</t>
  </si>
  <si>
    <r>
      <t>Numéro ID carte</t>
    </r>
    <r>
      <rPr>
        <b/>
        <sz val="8"/>
        <rFont val="Arial"/>
        <family val="2"/>
      </rPr>
      <t xml:space="preserve">                                               (ne pas indiquer le nom du porteur) </t>
    </r>
  </si>
  <si>
    <r>
      <t>Numéro carte</t>
    </r>
    <r>
      <rPr>
        <b/>
        <sz val="8"/>
        <rFont val="Arial"/>
        <family val="2"/>
      </rPr>
      <t xml:space="preserve">                                               (ne pas indiquer le nom du porteur) </t>
    </r>
  </si>
  <si>
    <t>Contrôle de la régularité de la transaction réalisée avec une dérogation : 
Sélectionnez l'anomalie, en l'absence d'anomalie cliquez sur OK</t>
  </si>
  <si>
    <t>Les dérogations au référencement préalable des fournisseurs, sont-elles appliquées conformément aux recommandations ministérielles ?</t>
  </si>
  <si>
    <t>Question</t>
  </si>
  <si>
    <t>#</t>
  </si>
  <si>
    <r>
      <t>01/01/</t>
    </r>
    <r>
      <rPr>
        <sz val="10"/>
        <color rgb="FFFF0000"/>
        <rFont val="Arial"/>
        <family val="2"/>
      </rPr>
      <t>n-1</t>
    </r>
    <r>
      <rPr>
        <sz val="10"/>
        <color rgb="FF000000"/>
        <rFont val="Arial"/>
        <family val="2"/>
      </rPr>
      <t xml:space="preserve"> au 30/06/</t>
    </r>
    <r>
      <rPr>
        <sz val="10"/>
        <color rgb="FFFF0000"/>
        <rFont val="Arial"/>
        <family val="2"/>
      </rPr>
      <t>n</t>
    </r>
  </si>
  <si>
    <t>HOTEL, RESTAURANT…</t>
  </si>
  <si>
    <t>PRESTATION SERVICE D'HEBERGEMENT ET RESTAURATION</t>
  </si>
  <si>
    <t xml:space="preserve">Indiquer si l’achat est éligible ou s’il y a un marché en cours avec le même objet ou si l’achat ne relève pas de la commande publique au sens de l'arrêté du 22 mai 2023 </t>
  </si>
  <si>
    <t xml:space="preserve">Résultat Q4
</t>
  </si>
  <si>
    <t>Les dépenses effectuées avec une dérogation, portant sur un échantillon de 10 transactions issues de différents porteurs sont-elles conformes à la réglementation ?</t>
  </si>
  <si>
    <t>Montant total des dérogations en anomalie</t>
  </si>
  <si>
    <t>Nb total de dérogations en anomalies</t>
  </si>
  <si>
    <t>Nombre de dérogations en anomalie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</si>
</sst>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&quot;    &quot;;#,##0.00&quot;    &quot;;&quot;-&quot;#&quot;    &quot;;@&quot; &quot;"/>
    <numFmt numFmtId="165" formatCode="#,##0.00&quot; &quot;[$€-40C];[Red]&quot;-&quot;#,##0.00&quot; &quot;[$€-40C]"/>
    <numFmt numFmtId="166" formatCode="#,##0.00\ &quot;€&quot;"/>
    <numFmt numFmtId="167" formatCode="_-* #,##0_-;\-* #,##0_-;_-* &quot;-&quot;??_-;_-@_-"/>
    <numFmt numFmtId="168" formatCode="_-* #,##0\ _€_-;\-* #,##0\ _€_-;_-* &quot;-&quot;??\ _€_-;_-@_-"/>
  </numFmts>
  <fonts count="3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Symbol"/>
      <family val="1"/>
      <charset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FF"/>
      <name val="Calibri"/>
      <family val="2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rgb="FFFF0000"/>
      <name val="Times New Roman"/>
      <family val="1"/>
    </font>
    <font>
      <sz val="11"/>
      <name val="Calibri"/>
      <family val="2"/>
    </font>
    <font>
      <i/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/>
    <xf numFmtId="0" fontId="5" fillId="8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/>
    </xf>
    <xf numFmtId="0" fontId="0" fillId="9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166" fontId="6" fillId="5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6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3" xfId="0" applyBorder="1"/>
    <xf numFmtId="0" fontId="0" fillId="0" borderId="9" xfId="0" applyBorder="1"/>
    <xf numFmtId="0" fontId="0" fillId="0" borderId="21" xfId="0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43" fontId="0" fillId="0" borderId="9" xfId="8" applyFont="1" applyBorder="1"/>
    <xf numFmtId="167" fontId="0" fillId="0" borderId="9" xfId="8" applyNumberFormat="1" applyFont="1" applyBorder="1"/>
    <xf numFmtId="0" fontId="5" fillId="7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/>
    <xf numFmtId="0" fontId="21" fillId="0" borderId="0" xfId="0" applyFont="1"/>
    <xf numFmtId="0" fontId="21" fillId="0" borderId="0" xfId="0" applyFont="1" applyAlignment="1">
      <alignment horizontal="center"/>
    </xf>
    <xf numFmtId="2" fontId="6" fillId="5" borderId="2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67" fontId="0" fillId="0" borderId="9" xfId="8" applyNumberFormat="1" applyFont="1" applyBorder="1" applyAlignment="1">
      <alignment horizontal="center"/>
    </xf>
    <xf numFmtId="167" fontId="0" fillId="0" borderId="9" xfId="0" applyNumberFormat="1" applyBorder="1"/>
    <xf numFmtId="167" fontId="6" fillId="5" borderId="9" xfId="0" applyNumberFormat="1" applyFont="1" applyFill="1" applyBorder="1" applyAlignment="1">
      <alignment horizontal="center" vertical="center" wrapText="1"/>
    </xf>
    <xf numFmtId="16" fontId="6" fillId="5" borderId="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22" xfId="0" applyBorder="1"/>
    <xf numFmtId="0" fontId="22" fillId="11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0" fillId="10" borderId="9" xfId="0" applyFill="1" applyBorder="1"/>
    <xf numFmtId="0" fontId="0" fillId="1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6" fillId="0" borderId="25" xfId="0" applyFont="1" applyFill="1" applyBorder="1"/>
    <xf numFmtId="0" fontId="5" fillId="7" borderId="33" xfId="0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0" fontId="0" fillId="0" borderId="9" xfId="9" applyNumberFormat="1" applyFont="1" applyBorder="1"/>
    <xf numFmtId="0" fontId="18" fillId="5" borderId="2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/>
    </xf>
    <xf numFmtId="0" fontId="25" fillId="0" borderId="9" xfId="0" applyFont="1" applyBorder="1"/>
    <xf numFmtId="14" fontId="0" fillId="0" borderId="9" xfId="0" applyNumberFormat="1" applyFont="1" applyFill="1" applyBorder="1"/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43" fontId="17" fillId="13" borderId="9" xfId="8" applyNumberFormat="1" applyFont="1" applyFill="1" applyBorder="1"/>
    <xf numFmtId="167" fontId="17" fillId="10" borderId="34" xfId="0" applyNumberFormat="1" applyFont="1" applyFill="1" applyBorder="1" applyAlignment="1">
      <alignment horizontal="center"/>
    </xf>
    <xf numFmtId="43" fontId="17" fillId="10" borderId="34" xfId="0" applyNumberFormat="1" applyFont="1" applyFill="1" applyBorder="1" applyAlignment="1">
      <alignment horizontal="center"/>
    </xf>
    <xf numFmtId="167" fontId="17" fillId="10" borderId="34" xfId="0" applyNumberFormat="1" applyFont="1" applyFill="1" applyBorder="1" applyAlignment="1">
      <alignment horizontal="center" vertical="center"/>
    </xf>
    <xf numFmtId="10" fontId="17" fillId="13" borderId="9" xfId="9" applyNumberFormat="1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/>
    </xf>
    <xf numFmtId="168" fontId="17" fillId="13" borderId="9" xfId="0" applyNumberFormat="1" applyFont="1" applyFill="1" applyBorder="1"/>
    <xf numFmtId="14" fontId="0" fillId="0" borderId="9" xfId="8" applyNumberFormat="1" applyFont="1" applyBorder="1"/>
    <xf numFmtId="167" fontId="6" fillId="14" borderId="9" xfId="0" applyNumberFormat="1" applyFont="1" applyFill="1" applyBorder="1" applyAlignment="1">
      <alignment horizontal="center" vertical="center" wrapText="1"/>
    </xf>
    <xf numFmtId="166" fontId="6" fillId="14" borderId="9" xfId="0" applyNumberFormat="1" applyFont="1" applyFill="1" applyBorder="1" applyAlignment="1">
      <alignment horizontal="center" vertical="center" wrapText="1"/>
    </xf>
    <xf numFmtId="166" fontId="6" fillId="14" borderId="13" xfId="0" applyNumberFormat="1" applyFont="1" applyFill="1" applyBorder="1" applyAlignment="1">
      <alignment horizontal="center" vertical="center" wrapText="1"/>
    </xf>
    <xf numFmtId="10" fontId="0" fillId="13" borderId="9" xfId="9" applyNumberFormat="1" applyFont="1" applyFill="1" applyBorder="1"/>
    <xf numFmtId="0" fontId="28" fillId="2" borderId="20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9" fontId="0" fillId="0" borderId="38" xfId="9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9" fontId="0" fillId="0" borderId="40" xfId="9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9" fontId="0" fillId="0" borderId="44" xfId="9" applyFont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 wrapText="1"/>
    </xf>
    <xf numFmtId="2" fontId="0" fillId="0" borderId="9" xfId="0" applyNumberFormat="1" applyBorder="1"/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43" fontId="0" fillId="0" borderId="19" xfId="8" applyFont="1" applyBorder="1" applyAlignment="1">
      <alignment horizontal="center" vertical="center"/>
    </xf>
    <xf numFmtId="43" fontId="0" fillId="0" borderId="25" xfId="8" applyFont="1" applyBorder="1" applyAlignment="1">
      <alignment horizontal="center" vertical="center"/>
    </xf>
    <xf numFmtId="43" fontId="0" fillId="0" borderId="20" xfId="8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167" fontId="0" fillId="0" borderId="19" xfId="8" applyNumberFormat="1" applyFont="1" applyBorder="1" applyAlignment="1">
      <alignment horizontal="center" vertical="center"/>
    </xf>
    <xf numFmtId="167" fontId="0" fillId="0" borderId="25" xfId="8" applyNumberFormat="1" applyFont="1" applyBorder="1" applyAlignment="1">
      <alignment horizontal="center" vertical="center"/>
    </xf>
    <xf numFmtId="167" fontId="0" fillId="0" borderId="20" xfId="8" applyNumberFormat="1" applyFont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6" borderId="2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</cellXfs>
  <cellStyles count="10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Milliers" xfId="8" builtinId="3"/>
    <cellStyle name="Normal" xfId="0" builtinId="0" customBuiltin="1"/>
    <cellStyle name="Normal 2" xfId="6" xr:uid="{00000000-0005-0000-0000-000005000000}"/>
    <cellStyle name="Pourcentage" xfId="9" builtinId="5"/>
    <cellStyle name="Pourcentage 2" xfId="7" xr:uid="{00000000-0005-0000-0000-000007000000}"/>
    <cellStyle name="Result" xfId="4" xr:uid="{00000000-0005-0000-0000-000008000000}"/>
    <cellStyle name="Result2" xfId="5" xr:uid="{00000000-0005-0000-0000-000009000000}"/>
  </cellStyles>
  <dxfs count="10">
    <dxf>
      <font>
        <color rgb="FF339966"/>
      </font>
      <fill>
        <patternFill patternType="solid">
          <fgColor rgb="FFFFFF99"/>
          <bgColor rgb="FFFFFF99"/>
        </patternFill>
      </fill>
    </dxf>
    <dxf>
      <font>
        <color rgb="FFFF0000"/>
      </font>
      <fill>
        <patternFill patternType="solid">
          <fgColor rgb="FFFFCC99"/>
          <bgColor rgb="FFFFCC99"/>
        </patternFill>
      </fill>
    </dxf>
    <dxf>
      <font>
        <color rgb="FF339966"/>
      </font>
      <fill>
        <patternFill patternType="solid">
          <fgColor rgb="FFFFFF99"/>
          <bgColor rgb="FFFFFF99"/>
        </patternFill>
      </fill>
    </dxf>
    <dxf>
      <font>
        <color rgb="FFFF0000"/>
      </font>
      <fill>
        <patternFill patternType="solid">
          <fgColor rgb="FFFFCC99"/>
          <bgColor rgb="FFFFCC99"/>
        </patternFill>
      </fill>
    </dxf>
    <dxf>
      <font>
        <color rgb="FF339966"/>
      </font>
      <fill>
        <patternFill patternType="solid">
          <fgColor rgb="FFFFFF99"/>
          <bgColor rgb="FFFFFF99"/>
        </patternFill>
      </fill>
    </dxf>
    <dxf>
      <font>
        <color rgb="FFFF0000"/>
      </font>
      <fill>
        <patternFill patternType="solid">
          <fgColor rgb="FFFFCC99"/>
          <bgColor rgb="FFFFCC99"/>
        </patternFill>
      </fill>
    </dxf>
    <dxf>
      <font>
        <color rgb="FF339966"/>
      </font>
      <fill>
        <patternFill patternType="solid">
          <fgColor rgb="FFFFFF99"/>
          <bgColor rgb="FFFFFF99"/>
        </patternFill>
      </fill>
    </dxf>
    <dxf>
      <font>
        <color rgb="FFFF0000"/>
      </font>
      <fill>
        <patternFill patternType="solid">
          <fgColor rgb="FFFFCC99"/>
          <bgColor rgb="FFFFCC99"/>
        </patternFill>
      </fill>
    </dxf>
    <dxf>
      <font>
        <color rgb="FF339966"/>
      </font>
      <fill>
        <patternFill patternType="solid">
          <fgColor rgb="FFFFFF99"/>
          <bgColor rgb="FFFFFF99"/>
        </patternFill>
      </fill>
    </dxf>
    <dxf>
      <font>
        <color rgb="FFFF0000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abSelected="1" zoomScale="80" zoomScaleNormal="80" workbookViewId="0">
      <selection activeCell="B9" sqref="B9:C9"/>
    </sheetView>
  </sheetViews>
  <sheetFormatPr baseColWidth="10" defaultColWidth="11.42578125" defaultRowHeight="15" customHeight="1" x14ac:dyDescent="0.25"/>
  <cols>
    <col min="1" max="1" width="39.28515625" style="25" bestFit="1" customWidth="1"/>
    <col min="2" max="2" width="21.7109375" style="25" customWidth="1"/>
    <col min="3" max="3" width="52.28515625" style="25" bestFit="1" customWidth="1"/>
    <col min="4" max="4" width="43.7109375" style="25" customWidth="1"/>
    <col min="5" max="5" width="32.28515625" style="25" customWidth="1"/>
    <col min="6" max="7" width="30.7109375" style="25" customWidth="1"/>
    <col min="8" max="8" width="46.5703125" style="25" customWidth="1"/>
    <col min="9" max="11" width="22.28515625" style="25" customWidth="1"/>
    <col min="12" max="13" width="24.7109375" style="25" customWidth="1"/>
    <col min="14" max="14" width="22.42578125" style="25" customWidth="1"/>
    <col min="15" max="1023" width="11.5703125" style="25" customWidth="1"/>
    <col min="1024" max="16384" width="11.42578125" style="25"/>
  </cols>
  <sheetData>
    <row r="1" spans="1:9" ht="18" customHeight="1" x14ac:dyDescent="0.25">
      <c r="A1" s="166" t="s">
        <v>93</v>
      </c>
      <c r="B1" s="166"/>
      <c r="C1" s="166"/>
      <c r="D1" s="166"/>
      <c r="E1" s="166"/>
      <c r="F1" s="166"/>
      <c r="G1" s="166"/>
    </row>
    <row r="3" spans="1:9" s="12" customFormat="1" ht="18.75" customHeight="1" x14ac:dyDescent="0.25">
      <c r="A3" s="16"/>
      <c r="B3" s="16"/>
      <c r="C3" s="16"/>
      <c r="D3" s="16"/>
      <c r="E3" s="16"/>
      <c r="F3" s="16"/>
      <c r="G3" s="16"/>
      <c r="H3" s="26"/>
      <c r="I3" s="26"/>
    </row>
    <row r="4" spans="1:9" s="27" customFormat="1" ht="18" customHeight="1" x14ac:dyDescent="0.25">
      <c r="A4" s="167" t="s">
        <v>25</v>
      </c>
      <c r="B4" s="168"/>
      <c r="C4" s="168"/>
      <c r="D4" s="168"/>
      <c r="E4" s="168"/>
      <c r="F4" s="168"/>
      <c r="G4" s="169"/>
      <c r="H4" s="26"/>
      <c r="I4" s="26"/>
    </row>
    <row r="5" spans="1:9" s="27" customFormat="1" ht="25.5" customHeight="1" x14ac:dyDescent="0.25">
      <c r="A5" s="51" t="s">
        <v>2</v>
      </c>
      <c r="B5" s="52" t="s">
        <v>4</v>
      </c>
      <c r="C5" s="51" t="s">
        <v>21</v>
      </c>
      <c r="D5" s="170" t="s">
        <v>22</v>
      </c>
      <c r="E5" s="170"/>
      <c r="F5" s="51" t="s">
        <v>23</v>
      </c>
      <c r="G5" s="51" t="s">
        <v>24</v>
      </c>
      <c r="H5" s="26"/>
      <c r="I5" s="26"/>
    </row>
    <row r="6" spans="1:9" s="27" customFormat="1" ht="18" customHeight="1" x14ac:dyDescent="0.25">
      <c r="A6" s="18" t="s">
        <v>57</v>
      </c>
      <c r="B6" s="18" t="s">
        <v>3</v>
      </c>
      <c r="C6" s="28"/>
      <c r="D6" s="151"/>
      <c r="E6" s="151"/>
      <c r="F6" s="61" t="e">
        <f>D6/C6</f>
        <v>#DIV/0!</v>
      </c>
      <c r="G6" s="62"/>
      <c r="H6" s="26"/>
      <c r="I6" s="26"/>
    </row>
    <row r="7" spans="1:9" s="27" customFormat="1" ht="18" customHeight="1" x14ac:dyDescent="0.25">
      <c r="A7" s="144" t="s">
        <v>26</v>
      </c>
      <c r="B7" s="144"/>
      <c r="C7" s="144"/>
      <c r="D7" s="144"/>
      <c r="E7" s="144"/>
      <c r="F7" s="144"/>
      <c r="G7" s="144"/>
      <c r="H7" s="26"/>
      <c r="I7" s="26"/>
    </row>
    <row r="8" spans="1:9" s="27" customFormat="1" ht="21" customHeight="1" x14ac:dyDescent="0.25">
      <c r="A8" s="52" t="s">
        <v>32</v>
      </c>
      <c r="B8" s="144" t="s">
        <v>27</v>
      </c>
      <c r="C8" s="144"/>
      <c r="D8" s="70" t="s">
        <v>28</v>
      </c>
      <c r="E8" s="70" t="s">
        <v>29</v>
      </c>
      <c r="F8" s="145" t="s">
        <v>30</v>
      </c>
      <c r="G8" s="146"/>
      <c r="H8" s="26"/>
      <c r="I8" s="26"/>
    </row>
    <row r="9" spans="1:9" s="27" customFormat="1" ht="18" customHeight="1" x14ac:dyDescent="0.25">
      <c r="A9" s="19" t="s">
        <v>5</v>
      </c>
      <c r="B9" s="151"/>
      <c r="C9" s="151"/>
      <c r="D9" s="69"/>
      <c r="E9" s="80" t="s">
        <v>92</v>
      </c>
      <c r="F9" s="152"/>
      <c r="G9" s="153"/>
      <c r="H9" s="26"/>
      <c r="I9" s="26"/>
    </row>
    <row r="10" spans="1:9" s="27" customFormat="1" ht="18" customHeight="1" x14ac:dyDescent="0.25">
      <c r="A10" s="154" t="s">
        <v>31</v>
      </c>
      <c r="B10" s="154"/>
      <c r="C10" s="154"/>
      <c r="D10" s="154"/>
      <c r="E10" s="154"/>
      <c r="F10" s="154"/>
      <c r="G10" s="154"/>
      <c r="H10" s="26"/>
      <c r="I10" s="26"/>
    </row>
    <row r="11" spans="1:9" s="27" customFormat="1" ht="18" customHeight="1" x14ac:dyDescent="0.25">
      <c r="A11" s="155" t="s">
        <v>76</v>
      </c>
      <c r="B11" s="156"/>
      <c r="C11" s="156"/>
      <c r="D11" s="156"/>
      <c r="E11" s="156"/>
      <c r="F11" s="156"/>
      <c r="G11" s="157"/>
      <c r="H11" s="26"/>
      <c r="I11" s="26"/>
    </row>
    <row r="12" spans="1:9" s="27" customFormat="1" ht="18" customHeight="1" x14ac:dyDescent="0.25">
      <c r="A12" s="36"/>
      <c r="B12" s="36"/>
      <c r="C12" s="36"/>
      <c r="D12" s="36"/>
      <c r="E12" s="36"/>
      <c r="F12" s="36"/>
      <c r="G12" s="36"/>
      <c r="H12" s="26"/>
      <c r="I12" s="26"/>
    </row>
    <row r="13" spans="1:9" ht="15" customHeight="1" x14ac:dyDescent="0.25">
      <c r="F13" s="34"/>
    </row>
    <row r="14" spans="1:9" ht="30" customHeight="1" x14ac:dyDescent="0.25">
      <c r="A14" s="147" t="s">
        <v>6</v>
      </c>
      <c r="B14" s="147"/>
      <c r="C14" s="147"/>
      <c r="D14" s="147"/>
      <c r="E14" s="147"/>
      <c r="F14" s="147"/>
      <c r="G14" s="147"/>
      <c r="H14" s="147"/>
      <c r="I14" s="147"/>
    </row>
    <row r="15" spans="1:9" ht="45" customHeight="1" x14ac:dyDescent="0.25">
      <c r="A15" s="148" t="s">
        <v>33</v>
      </c>
      <c r="B15" s="149"/>
      <c r="C15" s="149"/>
      <c r="D15" s="149"/>
      <c r="E15" s="149"/>
      <c r="F15" s="149"/>
      <c r="G15" s="149"/>
      <c r="H15" s="149"/>
      <c r="I15" s="150"/>
    </row>
    <row r="16" spans="1:9" ht="45" customHeight="1" x14ac:dyDescent="0.25">
      <c r="A16" s="54" t="s">
        <v>54</v>
      </c>
      <c r="B16" s="54" t="s">
        <v>53</v>
      </c>
      <c r="C16" s="47" t="s">
        <v>55</v>
      </c>
      <c r="D16" s="55" t="s">
        <v>71</v>
      </c>
      <c r="E16" s="54" t="s">
        <v>72</v>
      </c>
      <c r="F16" s="54" t="s">
        <v>73</v>
      </c>
      <c r="G16" s="54" t="s">
        <v>74</v>
      </c>
      <c r="H16" s="54" t="s">
        <v>75</v>
      </c>
      <c r="I16" s="54" t="s">
        <v>60</v>
      </c>
    </row>
    <row r="17" spans="1:9" ht="15" customHeight="1" x14ac:dyDescent="0.25">
      <c r="A17" s="164" t="s">
        <v>47</v>
      </c>
      <c r="B17" s="20">
        <v>6151000000</v>
      </c>
      <c r="C17" s="43" t="s">
        <v>48</v>
      </c>
      <c r="D17" s="82" t="s">
        <v>94</v>
      </c>
      <c r="E17" s="49"/>
      <c r="F17" s="48"/>
      <c r="G17" s="159"/>
      <c r="H17" s="141"/>
      <c r="I17" s="42"/>
    </row>
    <row r="18" spans="1:9" ht="15" customHeight="1" x14ac:dyDescent="0.25">
      <c r="A18" s="165"/>
      <c r="B18" s="30">
        <v>6184200000</v>
      </c>
      <c r="C18" s="40" t="s">
        <v>129</v>
      </c>
      <c r="D18" s="42" t="s">
        <v>128</v>
      </c>
      <c r="E18" s="49"/>
      <c r="F18" s="48"/>
      <c r="G18" s="160"/>
      <c r="H18" s="142"/>
      <c r="I18" s="42"/>
    </row>
    <row r="19" spans="1:9" ht="15" customHeight="1" x14ac:dyDescent="0.25">
      <c r="A19" s="57" t="s">
        <v>49</v>
      </c>
      <c r="B19" s="30">
        <v>6062500000</v>
      </c>
      <c r="C19" s="40" t="s">
        <v>50</v>
      </c>
      <c r="D19" s="56" t="s">
        <v>61</v>
      </c>
      <c r="E19" s="49"/>
      <c r="F19" s="48"/>
      <c r="G19" s="160"/>
      <c r="H19" s="142"/>
      <c r="I19" s="42"/>
    </row>
    <row r="20" spans="1:9" ht="15" customHeight="1" x14ac:dyDescent="0.25">
      <c r="A20" s="158" t="s">
        <v>51</v>
      </c>
      <c r="B20" s="38">
        <v>6135000000</v>
      </c>
      <c r="C20" s="81" t="s">
        <v>52</v>
      </c>
      <c r="D20" s="42" t="s">
        <v>62</v>
      </c>
      <c r="E20" s="49"/>
      <c r="F20" s="48"/>
      <c r="G20" s="160"/>
      <c r="H20" s="142"/>
      <c r="I20" s="42"/>
    </row>
    <row r="21" spans="1:9" ht="15" customHeight="1" x14ac:dyDescent="0.25">
      <c r="A21" s="158"/>
      <c r="B21" s="38">
        <v>6063200000</v>
      </c>
      <c r="C21" s="40" t="s">
        <v>86</v>
      </c>
      <c r="D21" s="42" t="s">
        <v>63</v>
      </c>
      <c r="E21" s="63"/>
      <c r="F21" s="48"/>
      <c r="G21" s="161"/>
      <c r="H21" s="143"/>
      <c r="I21" s="42"/>
    </row>
    <row r="22" spans="1:9" ht="15" customHeight="1" x14ac:dyDescent="0.25">
      <c r="C22" s="75" t="s">
        <v>87</v>
      </c>
      <c r="E22" s="64">
        <f>SUM(E17:E21)</f>
        <v>0</v>
      </c>
      <c r="F22" s="48">
        <f>SUM(F17:F21)</f>
        <v>0</v>
      </c>
    </row>
    <row r="23" spans="1:9" ht="15" customHeight="1" x14ac:dyDescent="0.3">
      <c r="F23" s="59" t="s">
        <v>77</v>
      </c>
    </row>
    <row r="24" spans="1:9" ht="15" customHeight="1" x14ac:dyDescent="0.3">
      <c r="F24" s="59"/>
    </row>
    <row r="25" spans="1:9" ht="15.75" customHeight="1" x14ac:dyDescent="0.3">
      <c r="A25" s="162" t="s">
        <v>8</v>
      </c>
      <c r="B25" s="163"/>
      <c r="C25" s="163"/>
      <c r="D25" s="163"/>
      <c r="E25" s="163"/>
      <c r="F25" s="163"/>
      <c r="G25" s="60"/>
      <c r="H25" s="29"/>
    </row>
    <row r="26" spans="1:9" ht="38.25" customHeight="1" x14ac:dyDescent="0.25">
      <c r="A26" s="50" t="s">
        <v>9</v>
      </c>
      <c r="B26" s="50" t="s">
        <v>10</v>
      </c>
      <c r="C26" s="50" t="s">
        <v>11</v>
      </c>
      <c r="D26" s="50" t="s">
        <v>12</v>
      </c>
      <c r="E26" s="22" t="s">
        <v>90</v>
      </c>
      <c r="F26" s="22" t="s">
        <v>91</v>
      </c>
      <c r="G26" s="29"/>
    </row>
    <row r="27" spans="1:9" ht="15" customHeight="1" x14ac:dyDescent="0.25">
      <c r="A27" s="22" t="s">
        <v>14</v>
      </c>
      <c r="B27" s="22" t="s">
        <v>15</v>
      </c>
      <c r="C27" s="22" t="s">
        <v>16</v>
      </c>
      <c r="D27" s="76" t="s">
        <v>17</v>
      </c>
      <c r="E27" s="78" t="s">
        <v>88</v>
      </c>
      <c r="F27" s="78" t="s">
        <v>89</v>
      </c>
      <c r="G27" s="29"/>
    </row>
    <row r="28" spans="1:9" ht="15" customHeight="1" x14ac:dyDescent="0.25">
      <c r="A28" s="65">
        <f>G17</f>
        <v>0</v>
      </c>
      <c r="B28" s="65">
        <f>E22</f>
        <v>0</v>
      </c>
      <c r="C28" s="37">
        <f>H17</f>
        <v>0</v>
      </c>
      <c r="D28" s="77">
        <f>F22</f>
        <v>0</v>
      </c>
      <c r="E28" s="79" t="e">
        <f>B28/A28</f>
        <v>#DIV/0!</v>
      </c>
      <c r="F28" s="79" t="e">
        <f>D28/C28</f>
        <v>#DIV/0!</v>
      </c>
      <c r="G28" s="29"/>
    </row>
    <row r="29" spans="1:9" ht="15" customHeight="1" x14ac:dyDescent="0.25">
      <c r="A29" s="21"/>
      <c r="B29" s="21"/>
      <c r="C29" s="21"/>
      <c r="D29" s="21"/>
      <c r="F29" s="29"/>
      <c r="G29" s="29"/>
    </row>
    <row r="30" spans="1:9" ht="15.75" customHeight="1" x14ac:dyDescent="0.25">
      <c r="A30" s="138" t="s">
        <v>35</v>
      </c>
      <c r="B30" s="139"/>
      <c r="C30" s="139"/>
      <c r="D30" s="140"/>
      <c r="G30" s="29"/>
      <c r="H30" s="29"/>
    </row>
    <row r="31" spans="1:9" ht="15.75" customHeight="1" x14ac:dyDescent="0.25">
      <c r="A31" s="129" t="s">
        <v>80</v>
      </c>
      <c r="B31" s="130"/>
      <c r="C31" s="130"/>
      <c r="D31" s="131"/>
      <c r="E31" s="31"/>
      <c r="G31" s="29"/>
      <c r="H31" s="29"/>
    </row>
    <row r="32" spans="1:9" ht="15.75" customHeight="1" x14ac:dyDescent="0.25">
      <c r="A32" s="132"/>
      <c r="B32" s="133"/>
      <c r="C32" s="133"/>
      <c r="D32" s="134"/>
      <c r="E32" s="33"/>
      <c r="G32" s="29"/>
      <c r="H32" s="29"/>
    </row>
    <row r="33" spans="1:8" ht="15.75" customHeight="1" x14ac:dyDescent="0.25">
      <c r="A33" s="135"/>
      <c r="B33" s="136"/>
      <c r="C33" s="136"/>
      <c r="D33" s="137"/>
      <c r="E33" s="33"/>
      <c r="G33" s="29"/>
      <c r="H33" s="29"/>
    </row>
    <row r="34" spans="1:8" ht="15" customHeight="1" x14ac:dyDescent="0.25">
      <c r="E34" s="32"/>
    </row>
  </sheetData>
  <autoFilter ref="A16:I21" xr:uid="{00000000-0009-0000-0000-000000000000}"/>
  <mergeCells count="20">
    <mergeCell ref="A1:G1"/>
    <mergeCell ref="A4:G4"/>
    <mergeCell ref="D5:E5"/>
    <mergeCell ref="D6:E6"/>
    <mergeCell ref="A7:G7"/>
    <mergeCell ref="A31:D33"/>
    <mergeCell ref="A30:D30"/>
    <mergeCell ref="H17:H21"/>
    <mergeCell ref="B8:C8"/>
    <mergeCell ref="F8:G8"/>
    <mergeCell ref="A14:I14"/>
    <mergeCell ref="A15:I15"/>
    <mergeCell ref="B9:C9"/>
    <mergeCell ref="F9:G9"/>
    <mergeCell ref="A10:G10"/>
    <mergeCell ref="A11:G11"/>
    <mergeCell ref="A20:A21"/>
    <mergeCell ref="G17:G21"/>
    <mergeCell ref="A25:F25"/>
    <mergeCell ref="A17:A18"/>
  </mergeCells>
  <conditionalFormatting sqref="B17:C21">
    <cfRule type="cellIs" dxfId="9" priority="3" stopIfTrue="1" operator="equal">
      <formula>"KO"</formula>
    </cfRule>
  </conditionalFormatting>
  <conditionalFormatting sqref="B17:C21">
    <cfRule type="cellIs" dxfId="8" priority="4" stopIfTrue="1" operator="equal">
      <formula>"OK"</formula>
    </cfRule>
  </conditionalFormatting>
  <conditionalFormatting sqref="A17 A19:A20">
    <cfRule type="cellIs" dxfId="7" priority="5" stopIfTrue="1" operator="equal">
      <formula>"KO"</formula>
    </cfRule>
  </conditionalFormatting>
  <conditionalFormatting sqref="A17 A19:A20">
    <cfRule type="cellIs" dxfId="6" priority="6" stopIfTrue="1" operator="equal">
      <formula>"OK"</formula>
    </cfRule>
  </conditionalFormatting>
  <printOptions horizontalCentered="1"/>
  <pageMargins left="0" right="0" top="0.39370078740157483" bottom="0.39370078740157483" header="0" footer="0"/>
  <pageSetup paperSize="9" scale="45" fitToHeight="0" pageOrder="overThenDown" orientation="landscape" r:id="rId1"/>
  <headerFooter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"/>
  <sheetViews>
    <sheetView showGridLines="0" topLeftCell="A22" zoomScale="85" zoomScaleNormal="85" workbookViewId="0">
      <selection activeCell="A54" sqref="A54"/>
    </sheetView>
  </sheetViews>
  <sheetFormatPr baseColWidth="10" defaultRowHeight="15" customHeight="1" x14ac:dyDescent="0.25"/>
  <cols>
    <col min="1" max="1" width="27" customWidth="1"/>
    <col min="2" max="2" width="30.7109375" customWidth="1"/>
    <col min="3" max="3" width="28.28515625" customWidth="1"/>
    <col min="4" max="7" width="30.7109375" customWidth="1"/>
    <col min="8" max="8" width="35.140625" customWidth="1"/>
    <col min="9" max="9" width="29.28515625" bestFit="1" customWidth="1"/>
    <col min="10" max="10" width="20.5703125" customWidth="1"/>
    <col min="11" max="11" width="25.28515625" customWidth="1"/>
    <col min="12" max="12" width="24.5703125" customWidth="1"/>
    <col min="13" max="13" width="18.140625" customWidth="1"/>
    <col min="14" max="1020" width="11.5703125" customWidth="1"/>
  </cols>
  <sheetData>
    <row r="1" spans="1:12" ht="18" customHeight="1" x14ac:dyDescent="0.25">
      <c r="A1" s="166" t="s">
        <v>93</v>
      </c>
      <c r="B1" s="166"/>
      <c r="C1" s="166"/>
      <c r="D1" s="166"/>
      <c r="E1" s="166"/>
      <c r="F1" s="166"/>
      <c r="G1" s="166"/>
    </row>
    <row r="3" spans="1:12" s="2" customFormat="1" ht="18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2" s="2" customFormat="1" ht="18.75" customHeight="1" x14ac:dyDescent="0.25">
      <c r="A4" s="175" t="s">
        <v>0</v>
      </c>
      <c r="B4" s="176"/>
      <c r="C4" s="177"/>
      <c r="D4" s="178" t="s">
        <v>1</v>
      </c>
      <c r="E4" s="176"/>
      <c r="F4" s="176"/>
      <c r="G4" s="179"/>
      <c r="H4" s="1"/>
      <c r="I4" s="1"/>
    </row>
    <row r="5" spans="1:12" s="12" customFormat="1" ht="18.75" customHeight="1" x14ac:dyDescent="0.25">
      <c r="A5" s="16"/>
      <c r="B5" s="16"/>
      <c r="C5" s="16"/>
      <c r="D5" s="16"/>
      <c r="E5" s="16"/>
      <c r="F5" s="16"/>
      <c r="G5" s="16"/>
      <c r="H5" s="1"/>
      <c r="I5" s="1"/>
    </row>
    <row r="6" spans="1:12" s="2" customFormat="1" ht="18" customHeight="1" x14ac:dyDescent="0.25">
      <c r="A6" s="167" t="s">
        <v>25</v>
      </c>
      <c r="B6" s="168"/>
      <c r="C6" s="168"/>
      <c r="D6" s="168"/>
      <c r="E6" s="168"/>
      <c r="F6" s="168"/>
      <c r="G6" s="169"/>
      <c r="H6" s="1"/>
      <c r="I6" s="1"/>
    </row>
    <row r="7" spans="1:12" s="2" customFormat="1" ht="25.5" customHeight="1" x14ac:dyDescent="0.25">
      <c r="A7" s="17" t="s">
        <v>2</v>
      </c>
      <c r="B7" s="3" t="s">
        <v>4</v>
      </c>
      <c r="C7" s="17" t="s">
        <v>21</v>
      </c>
      <c r="D7" s="170" t="s">
        <v>22</v>
      </c>
      <c r="E7" s="170"/>
      <c r="F7" s="17" t="s">
        <v>23</v>
      </c>
      <c r="G7" s="17" t="s">
        <v>24</v>
      </c>
      <c r="H7" s="1"/>
      <c r="I7" s="1"/>
    </row>
    <row r="8" spans="1:12" s="2" customFormat="1" ht="18" customHeight="1" x14ac:dyDescent="0.25">
      <c r="A8" s="18" t="s">
        <v>3</v>
      </c>
      <c r="B8" s="35" t="s">
        <v>36</v>
      </c>
      <c r="C8" s="4"/>
      <c r="D8" s="151"/>
      <c r="E8" s="151"/>
      <c r="F8" s="61" t="e">
        <f>D8/C8</f>
        <v>#DIV/0!</v>
      </c>
      <c r="G8" s="66"/>
      <c r="H8" s="1"/>
      <c r="I8" s="1"/>
    </row>
    <row r="9" spans="1:12" s="2" customFormat="1" ht="18" customHeight="1" x14ac:dyDescent="0.25">
      <c r="A9" s="144" t="s">
        <v>26</v>
      </c>
      <c r="B9" s="144"/>
      <c r="C9" s="144"/>
      <c r="D9" s="144"/>
      <c r="E9" s="144"/>
      <c r="F9" s="144"/>
      <c r="G9" s="144"/>
      <c r="H9" s="1"/>
      <c r="I9" s="1"/>
    </row>
    <row r="10" spans="1:12" s="2" customFormat="1" ht="18" customHeight="1" x14ac:dyDescent="0.25">
      <c r="A10" s="3" t="s">
        <v>32</v>
      </c>
      <c r="B10" s="144" t="s">
        <v>27</v>
      </c>
      <c r="C10" s="144"/>
      <c r="D10" s="3" t="s">
        <v>28</v>
      </c>
      <c r="E10" s="3" t="s">
        <v>29</v>
      </c>
      <c r="F10" s="171" t="s">
        <v>30</v>
      </c>
      <c r="G10" s="172"/>
      <c r="H10" s="1"/>
      <c r="I10" s="1"/>
    </row>
    <row r="11" spans="1:12" s="2" customFormat="1" ht="18" customHeight="1" x14ac:dyDescent="0.25">
      <c r="A11" s="19" t="s">
        <v>5</v>
      </c>
      <c r="B11" s="151"/>
      <c r="C11" s="151"/>
      <c r="D11" s="71"/>
      <c r="E11" s="28" t="s">
        <v>79</v>
      </c>
      <c r="F11" s="173"/>
      <c r="G11" s="174"/>
      <c r="H11" s="1"/>
      <c r="I11" s="1"/>
    </row>
    <row r="12" spans="1:12" s="2" customFormat="1" ht="18" customHeight="1" x14ac:dyDescent="0.25">
      <c r="A12" s="144" t="s">
        <v>31</v>
      </c>
      <c r="B12" s="144"/>
      <c r="C12" s="144"/>
      <c r="D12" s="144"/>
      <c r="E12" s="144"/>
      <c r="F12" s="144"/>
      <c r="G12" s="144"/>
      <c r="H12" s="1"/>
      <c r="I12" s="1"/>
    </row>
    <row r="13" spans="1:12" s="2" customFormat="1" ht="18" customHeight="1" x14ac:dyDescent="0.25">
      <c r="A13" s="155" t="s">
        <v>76</v>
      </c>
      <c r="B13" s="156"/>
      <c r="C13" s="156"/>
      <c r="D13" s="156"/>
      <c r="E13" s="156"/>
      <c r="F13" s="156"/>
      <c r="G13" s="157"/>
      <c r="H13" s="1"/>
      <c r="I13" s="1"/>
    </row>
    <row r="14" spans="1:12" s="15" customFormat="1" ht="18" customHeight="1" x14ac:dyDescent="0.25">
      <c r="A14" s="13"/>
      <c r="B14" s="13"/>
      <c r="C14" s="13"/>
      <c r="D14" s="13"/>
      <c r="E14" s="13"/>
      <c r="F14" s="13"/>
      <c r="G14" s="13"/>
      <c r="H14" s="14"/>
      <c r="I14" s="14"/>
    </row>
    <row r="16" spans="1:12" s="6" customFormat="1" ht="31.5" customHeight="1" x14ac:dyDescent="0.25">
      <c r="A16" s="182" t="s">
        <v>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4"/>
      <c r="L16" s="39" t="s">
        <v>46</v>
      </c>
    </row>
    <row r="17" spans="1:14" ht="62.25" customHeight="1" x14ac:dyDescent="0.25">
      <c r="A17" s="185" t="s">
        <v>56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7"/>
      <c r="L17" s="180" t="s">
        <v>84</v>
      </c>
    </row>
    <row r="18" spans="1:14" s="111" customFormat="1" ht="98.25" customHeight="1" x14ac:dyDescent="0.25">
      <c r="A18" s="104" t="s">
        <v>45</v>
      </c>
      <c r="B18" s="104" t="s">
        <v>122</v>
      </c>
      <c r="C18" s="104" t="s">
        <v>58</v>
      </c>
      <c r="D18" s="105" t="s">
        <v>81</v>
      </c>
      <c r="E18" s="126" t="s">
        <v>82</v>
      </c>
      <c r="F18" s="126" t="s">
        <v>83</v>
      </c>
      <c r="G18" s="127" t="s">
        <v>130</v>
      </c>
      <c r="H18" s="106" t="s">
        <v>69</v>
      </c>
      <c r="I18" s="107" t="s">
        <v>97</v>
      </c>
      <c r="J18" s="108" t="s">
        <v>78</v>
      </c>
      <c r="K18" s="109" t="s">
        <v>34</v>
      </c>
      <c r="L18" s="181"/>
      <c r="M18" s="110" t="s">
        <v>65</v>
      </c>
      <c r="N18" s="110" t="s">
        <v>66</v>
      </c>
    </row>
    <row r="19" spans="1:14" ht="15" customHeight="1" x14ac:dyDescent="0.25">
      <c r="A19" s="46">
        <v>1</v>
      </c>
      <c r="B19" s="67"/>
      <c r="C19" s="67"/>
      <c r="D19" s="67"/>
      <c r="E19" s="83"/>
      <c r="F19" s="67"/>
      <c r="G19" s="128"/>
      <c r="H19" s="41"/>
      <c r="I19" s="58"/>
      <c r="J19" s="42"/>
      <c r="K19" s="42"/>
      <c r="L19" s="74" t="str">
        <f>IF(AND(G19="",H19="",I19="",J19=""),"",IF(COUNTIFS(G19:J19,"OK")=4,"OK","KO"))</f>
        <v/>
      </c>
      <c r="M19" s="46">
        <f>IF(L19="KO",1,0)</f>
        <v>0</v>
      </c>
      <c r="N19" s="42">
        <f t="shared" ref="N19:N48" si="0">IF(L19="KO",D19,0)</f>
        <v>0</v>
      </c>
    </row>
    <row r="20" spans="1:14" ht="15" customHeight="1" x14ac:dyDescent="0.25">
      <c r="A20" s="46">
        <v>2</v>
      </c>
      <c r="B20" s="67"/>
      <c r="C20" s="67"/>
      <c r="D20" s="67"/>
      <c r="E20" s="67"/>
      <c r="F20" s="67"/>
      <c r="G20" s="42"/>
      <c r="H20" s="41"/>
      <c r="I20" s="58"/>
      <c r="J20" s="42"/>
      <c r="K20" s="42"/>
      <c r="L20" s="74" t="str">
        <f t="shared" ref="L20:L48" si="1">IF(AND(G20="",H20="",I20="",J20=""),"",IF(COUNTIFS(G20:J20,"OK")=4,"OK","KO"))</f>
        <v/>
      </c>
      <c r="M20" s="46">
        <f t="shared" ref="M20:M48" si="2">IF(L20="KO",1,0)</f>
        <v>0</v>
      </c>
      <c r="N20" s="42">
        <f>IF(L20="KO",D20,0)</f>
        <v>0</v>
      </c>
    </row>
    <row r="21" spans="1:14" ht="15" customHeight="1" x14ac:dyDescent="0.25">
      <c r="A21" s="46">
        <v>3</v>
      </c>
      <c r="B21" s="67"/>
      <c r="C21" s="67"/>
      <c r="D21" s="67"/>
      <c r="E21" s="67"/>
      <c r="F21" s="67"/>
      <c r="G21" s="42"/>
      <c r="H21" s="41"/>
      <c r="I21" s="58"/>
      <c r="J21" s="42"/>
      <c r="K21" s="42"/>
      <c r="L21" s="74" t="str">
        <f t="shared" si="1"/>
        <v/>
      </c>
      <c r="M21" s="46">
        <f t="shared" si="2"/>
        <v>0</v>
      </c>
      <c r="N21" s="42">
        <f t="shared" si="0"/>
        <v>0</v>
      </c>
    </row>
    <row r="22" spans="1:14" ht="15" customHeight="1" x14ac:dyDescent="0.25">
      <c r="A22" s="46">
        <v>4</v>
      </c>
      <c r="B22" s="67"/>
      <c r="C22" s="67"/>
      <c r="D22" s="67"/>
      <c r="E22" s="67"/>
      <c r="F22" s="67"/>
      <c r="G22" s="68"/>
      <c r="H22" s="41"/>
      <c r="I22" s="58"/>
      <c r="J22" s="42"/>
      <c r="K22" s="42"/>
      <c r="L22" s="74" t="str">
        <f t="shared" si="1"/>
        <v/>
      </c>
      <c r="M22" s="46">
        <f t="shared" si="2"/>
        <v>0</v>
      </c>
      <c r="N22" s="42">
        <f t="shared" si="0"/>
        <v>0</v>
      </c>
    </row>
    <row r="23" spans="1:14" ht="15" customHeight="1" x14ac:dyDescent="0.25">
      <c r="A23" s="46">
        <v>5</v>
      </c>
      <c r="B23" s="67"/>
      <c r="C23" s="67"/>
      <c r="D23" s="67"/>
      <c r="E23" s="67"/>
      <c r="F23" s="67"/>
      <c r="G23" s="68"/>
      <c r="H23" s="41"/>
      <c r="I23" s="58"/>
      <c r="J23" s="42"/>
      <c r="K23" s="42"/>
      <c r="L23" s="74" t="str">
        <f t="shared" si="1"/>
        <v/>
      </c>
      <c r="M23" s="46">
        <f t="shared" si="2"/>
        <v>0</v>
      </c>
      <c r="N23" s="42">
        <f t="shared" si="0"/>
        <v>0</v>
      </c>
    </row>
    <row r="24" spans="1:14" ht="15" customHeight="1" x14ac:dyDescent="0.25">
      <c r="A24" s="46">
        <v>6</v>
      </c>
      <c r="B24" s="67"/>
      <c r="C24" s="67"/>
      <c r="D24" s="67"/>
      <c r="E24" s="67"/>
      <c r="F24" s="67"/>
      <c r="G24" s="68"/>
      <c r="H24" s="41"/>
      <c r="I24" s="58"/>
      <c r="J24" s="42"/>
      <c r="K24" s="42"/>
      <c r="L24" s="74" t="str">
        <f t="shared" si="1"/>
        <v/>
      </c>
      <c r="M24" s="46">
        <f t="shared" si="2"/>
        <v>0</v>
      </c>
      <c r="N24" s="42">
        <f t="shared" si="0"/>
        <v>0</v>
      </c>
    </row>
    <row r="25" spans="1:14" ht="15" customHeight="1" x14ac:dyDescent="0.25">
      <c r="A25" s="46">
        <v>7</v>
      </c>
      <c r="B25" s="67"/>
      <c r="C25" s="67"/>
      <c r="D25" s="67"/>
      <c r="E25" s="67"/>
      <c r="F25" s="67"/>
      <c r="G25" s="68"/>
      <c r="H25" s="41"/>
      <c r="I25" s="58"/>
      <c r="J25" s="42"/>
      <c r="K25" s="42"/>
      <c r="L25" s="74" t="str">
        <f t="shared" si="1"/>
        <v/>
      </c>
      <c r="M25" s="46">
        <f t="shared" si="2"/>
        <v>0</v>
      </c>
      <c r="N25" s="42">
        <f t="shared" si="0"/>
        <v>0</v>
      </c>
    </row>
    <row r="26" spans="1:14" ht="15" customHeight="1" x14ac:dyDescent="0.25">
      <c r="A26" s="46">
        <v>8</v>
      </c>
      <c r="B26" s="67"/>
      <c r="C26" s="67"/>
      <c r="D26" s="67"/>
      <c r="E26" s="67"/>
      <c r="F26" s="67"/>
      <c r="G26" s="68"/>
      <c r="H26" s="41"/>
      <c r="I26" s="58"/>
      <c r="J26" s="42"/>
      <c r="K26" s="42"/>
      <c r="L26" s="74" t="str">
        <f t="shared" si="1"/>
        <v/>
      </c>
      <c r="M26" s="46">
        <f t="shared" si="2"/>
        <v>0</v>
      </c>
      <c r="N26" s="42">
        <f t="shared" si="0"/>
        <v>0</v>
      </c>
    </row>
    <row r="27" spans="1:14" ht="15" customHeight="1" x14ac:dyDescent="0.25">
      <c r="A27" s="46">
        <v>9</v>
      </c>
      <c r="B27" s="67"/>
      <c r="C27" s="67"/>
      <c r="D27" s="67"/>
      <c r="E27" s="67"/>
      <c r="F27" s="67"/>
      <c r="G27" s="68"/>
      <c r="H27" s="41"/>
      <c r="I27" s="58"/>
      <c r="J27" s="42"/>
      <c r="K27" s="42"/>
      <c r="L27" s="74" t="str">
        <f t="shared" si="1"/>
        <v/>
      </c>
      <c r="M27" s="46">
        <f t="shared" si="2"/>
        <v>0</v>
      </c>
      <c r="N27" s="42">
        <f t="shared" si="0"/>
        <v>0</v>
      </c>
    </row>
    <row r="28" spans="1:14" ht="15" customHeight="1" x14ac:dyDescent="0.25">
      <c r="A28" s="46">
        <v>10</v>
      </c>
      <c r="B28" s="67"/>
      <c r="C28" s="67"/>
      <c r="D28" s="67"/>
      <c r="E28" s="67"/>
      <c r="F28" s="67"/>
      <c r="G28" s="68"/>
      <c r="H28" s="41"/>
      <c r="I28" s="58"/>
      <c r="J28" s="42"/>
      <c r="K28" s="42"/>
      <c r="L28" s="74" t="str">
        <f t="shared" si="1"/>
        <v/>
      </c>
      <c r="M28" s="46">
        <f t="shared" si="2"/>
        <v>0</v>
      </c>
      <c r="N28" s="42">
        <f t="shared" si="0"/>
        <v>0</v>
      </c>
    </row>
    <row r="29" spans="1:14" ht="15" customHeight="1" x14ac:dyDescent="0.25">
      <c r="A29" s="46">
        <v>11</v>
      </c>
      <c r="B29" s="67"/>
      <c r="C29" s="67"/>
      <c r="D29" s="67"/>
      <c r="E29" s="67"/>
      <c r="F29" s="67"/>
      <c r="G29" s="68"/>
      <c r="H29" s="41"/>
      <c r="I29" s="58"/>
      <c r="J29" s="42"/>
      <c r="K29" s="42"/>
      <c r="L29" s="74" t="str">
        <f t="shared" si="1"/>
        <v/>
      </c>
      <c r="M29" s="46">
        <f t="shared" si="2"/>
        <v>0</v>
      </c>
      <c r="N29" s="42">
        <f t="shared" si="0"/>
        <v>0</v>
      </c>
    </row>
    <row r="30" spans="1:14" ht="15" customHeight="1" x14ac:dyDescent="0.25">
      <c r="A30" s="46">
        <v>12</v>
      </c>
      <c r="B30" s="67"/>
      <c r="C30" s="67"/>
      <c r="D30" s="67"/>
      <c r="E30" s="67"/>
      <c r="F30" s="67"/>
      <c r="G30" s="68"/>
      <c r="H30" s="41"/>
      <c r="I30" s="58"/>
      <c r="J30" s="42"/>
      <c r="K30" s="42"/>
      <c r="L30" s="74" t="str">
        <f t="shared" si="1"/>
        <v/>
      </c>
      <c r="M30" s="46">
        <f t="shared" si="2"/>
        <v>0</v>
      </c>
      <c r="N30" s="42">
        <f t="shared" si="0"/>
        <v>0</v>
      </c>
    </row>
    <row r="31" spans="1:14" ht="15" customHeight="1" x14ac:dyDescent="0.25">
      <c r="A31" s="46">
        <v>13</v>
      </c>
      <c r="B31" s="67"/>
      <c r="C31" s="67"/>
      <c r="D31" s="67"/>
      <c r="E31" s="67"/>
      <c r="F31" s="67"/>
      <c r="G31" s="68"/>
      <c r="H31" s="41"/>
      <c r="I31" s="58"/>
      <c r="J31" s="42"/>
      <c r="K31" s="42"/>
      <c r="L31" s="74" t="str">
        <f t="shared" si="1"/>
        <v/>
      </c>
      <c r="M31" s="46">
        <f t="shared" si="2"/>
        <v>0</v>
      </c>
      <c r="N31" s="42">
        <f t="shared" si="0"/>
        <v>0</v>
      </c>
    </row>
    <row r="32" spans="1:14" ht="15" customHeight="1" x14ac:dyDescent="0.25">
      <c r="A32" s="46">
        <v>14</v>
      </c>
      <c r="B32" s="67"/>
      <c r="C32" s="67"/>
      <c r="D32" s="67"/>
      <c r="E32" s="67"/>
      <c r="F32" s="67"/>
      <c r="G32" s="68"/>
      <c r="H32" s="41"/>
      <c r="I32" s="58"/>
      <c r="J32" s="42"/>
      <c r="K32" s="42"/>
      <c r="L32" s="74" t="str">
        <f t="shared" si="1"/>
        <v/>
      </c>
      <c r="M32" s="46">
        <f t="shared" si="2"/>
        <v>0</v>
      </c>
      <c r="N32" s="42">
        <f t="shared" si="0"/>
        <v>0</v>
      </c>
    </row>
    <row r="33" spans="1:14" x14ac:dyDescent="0.25">
      <c r="A33" s="46">
        <v>15</v>
      </c>
      <c r="B33" s="67"/>
      <c r="C33" s="67"/>
      <c r="D33" s="67"/>
      <c r="E33" s="67"/>
      <c r="F33" s="67"/>
      <c r="G33" s="68"/>
      <c r="H33" s="41"/>
      <c r="I33" s="58"/>
      <c r="J33" s="42"/>
      <c r="K33" s="42"/>
      <c r="L33" s="74" t="str">
        <f t="shared" si="1"/>
        <v/>
      </c>
      <c r="M33" s="46">
        <f t="shared" si="2"/>
        <v>0</v>
      </c>
      <c r="N33" s="42">
        <f t="shared" si="0"/>
        <v>0</v>
      </c>
    </row>
    <row r="34" spans="1:14" x14ac:dyDescent="0.25">
      <c r="A34" s="46">
        <v>16</v>
      </c>
      <c r="B34" s="67"/>
      <c r="C34" s="67"/>
      <c r="D34" s="67"/>
      <c r="E34" s="67"/>
      <c r="F34" s="67"/>
      <c r="G34" s="68"/>
      <c r="H34" s="41"/>
      <c r="I34" s="58"/>
      <c r="J34" s="42"/>
      <c r="K34" s="42"/>
      <c r="L34" s="74" t="str">
        <f t="shared" si="1"/>
        <v/>
      </c>
      <c r="M34" s="46">
        <f t="shared" si="2"/>
        <v>0</v>
      </c>
      <c r="N34" s="42">
        <f t="shared" si="0"/>
        <v>0</v>
      </c>
    </row>
    <row r="35" spans="1:14" x14ac:dyDescent="0.25">
      <c r="A35" s="46">
        <v>17</v>
      </c>
      <c r="B35" s="67"/>
      <c r="C35" s="67"/>
      <c r="D35" s="67"/>
      <c r="E35" s="67"/>
      <c r="F35" s="67"/>
      <c r="G35" s="68"/>
      <c r="H35" s="41"/>
      <c r="I35" s="58"/>
      <c r="J35" s="42"/>
      <c r="K35" s="42"/>
      <c r="L35" s="74" t="str">
        <f t="shared" si="1"/>
        <v/>
      </c>
      <c r="M35" s="46">
        <f t="shared" si="2"/>
        <v>0</v>
      </c>
      <c r="N35" s="42">
        <f t="shared" si="0"/>
        <v>0</v>
      </c>
    </row>
    <row r="36" spans="1:14" x14ac:dyDescent="0.25">
      <c r="A36" s="46">
        <v>18</v>
      </c>
      <c r="B36" s="67"/>
      <c r="C36" s="67"/>
      <c r="D36" s="67"/>
      <c r="E36" s="67"/>
      <c r="F36" s="67"/>
      <c r="G36" s="68"/>
      <c r="H36" s="41"/>
      <c r="I36" s="58"/>
      <c r="J36" s="42"/>
      <c r="K36" s="42"/>
      <c r="L36" s="74" t="str">
        <f t="shared" si="1"/>
        <v/>
      </c>
      <c r="M36" s="46">
        <f t="shared" si="2"/>
        <v>0</v>
      </c>
      <c r="N36" s="42">
        <f t="shared" si="0"/>
        <v>0</v>
      </c>
    </row>
    <row r="37" spans="1:14" x14ac:dyDescent="0.25">
      <c r="A37" s="46">
        <v>19</v>
      </c>
      <c r="B37" s="67"/>
      <c r="C37" s="67"/>
      <c r="D37" s="67"/>
      <c r="E37" s="67"/>
      <c r="F37" s="67"/>
      <c r="G37" s="68"/>
      <c r="H37" s="41"/>
      <c r="I37" s="58"/>
      <c r="J37" s="42"/>
      <c r="K37" s="42"/>
      <c r="L37" s="74" t="str">
        <f t="shared" si="1"/>
        <v/>
      </c>
      <c r="M37" s="46">
        <f t="shared" si="2"/>
        <v>0</v>
      </c>
      <c r="N37" s="42">
        <f t="shared" si="0"/>
        <v>0</v>
      </c>
    </row>
    <row r="38" spans="1:14" x14ac:dyDescent="0.25">
      <c r="A38" s="46">
        <v>20</v>
      </c>
      <c r="B38" s="67"/>
      <c r="C38" s="67"/>
      <c r="D38" s="67"/>
      <c r="E38" s="67"/>
      <c r="F38" s="67"/>
      <c r="G38" s="68"/>
      <c r="H38" s="41"/>
      <c r="I38" s="58"/>
      <c r="J38" s="42"/>
      <c r="K38" s="42"/>
      <c r="L38" s="74" t="str">
        <f t="shared" si="1"/>
        <v/>
      </c>
      <c r="M38" s="46">
        <f t="shared" si="2"/>
        <v>0</v>
      </c>
      <c r="N38" s="42">
        <f t="shared" si="0"/>
        <v>0</v>
      </c>
    </row>
    <row r="39" spans="1:14" x14ac:dyDescent="0.25">
      <c r="A39" s="46">
        <v>21</v>
      </c>
      <c r="B39" s="67"/>
      <c r="C39" s="67"/>
      <c r="D39" s="67"/>
      <c r="E39" s="67"/>
      <c r="F39" s="67"/>
      <c r="G39" s="68"/>
      <c r="H39" s="41"/>
      <c r="I39" s="58"/>
      <c r="J39" s="42"/>
      <c r="K39" s="42"/>
      <c r="L39" s="74" t="str">
        <f t="shared" si="1"/>
        <v/>
      </c>
      <c r="M39" s="46">
        <f t="shared" si="2"/>
        <v>0</v>
      </c>
      <c r="N39" s="42">
        <f t="shared" si="0"/>
        <v>0</v>
      </c>
    </row>
    <row r="40" spans="1:14" x14ac:dyDescent="0.25">
      <c r="A40" s="46">
        <v>22</v>
      </c>
      <c r="B40" s="67"/>
      <c r="C40" s="67"/>
      <c r="D40" s="67"/>
      <c r="E40" s="67"/>
      <c r="F40" s="67"/>
      <c r="G40" s="41"/>
      <c r="H40" s="41"/>
      <c r="I40" s="58"/>
      <c r="J40" s="42"/>
      <c r="K40" s="42"/>
      <c r="L40" s="74" t="str">
        <f t="shared" si="1"/>
        <v/>
      </c>
      <c r="M40" s="46">
        <f t="shared" si="2"/>
        <v>0</v>
      </c>
      <c r="N40" s="42">
        <f t="shared" si="0"/>
        <v>0</v>
      </c>
    </row>
    <row r="41" spans="1:14" x14ac:dyDescent="0.25">
      <c r="A41" s="46">
        <v>23</v>
      </c>
      <c r="B41" s="67"/>
      <c r="C41" s="67"/>
      <c r="D41" s="67"/>
      <c r="E41" s="67"/>
      <c r="F41" s="67"/>
      <c r="G41" s="41"/>
      <c r="H41" s="41"/>
      <c r="I41" s="58"/>
      <c r="J41" s="42"/>
      <c r="K41" s="42"/>
      <c r="L41" s="74" t="str">
        <f t="shared" si="1"/>
        <v/>
      </c>
      <c r="M41" s="46">
        <f t="shared" si="2"/>
        <v>0</v>
      </c>
      <c r="N41" s="42">
        <f t="shared" si="0"/>
        <v>0</v>
      </c>
    </row>
    <row r="42" spans="1:14" x14ac:dyDescent="0.25">
      <c r="A42" s="46">
        <v>24</v>
      </c>
      <c r="B42" s="67"/>
      <c r="C42" s="67"/>
      <c r="D42" s="67"/>
      <c r="E42" s="67"/>
      <c r="F42" s="67"/>
      <c r="G42" s="41"/>
      <c r="H42" s="41"/>
      <c r="I42" s="58"/>
      <c r="J42" s="42"/>
      <c r="K42" s="42"/>
      <c r="L42" s="74" t="str">
        <f t="shared" si="1"/>
        <v/>
      </c>
      <c r="M42" s="46">
        <f t="shared" si="2"/>
        <v>0</v>
      </c>
      <c r="N42" s="42">
        <f t="shared" si="0"/>
        <v>0</v>
      </c>
    </row>
    <row r="43" spans="1:14" x14ac:dyDescent="0.25">
      <c r="A43" s="46">
        <v>25</v>
      </c>
      <c r="B43" s="67"/>
      <c r="C43" s="67"/>
      <c r="D43" s="67"/>
      <c r="E43" s="67"/>
      <c r="F43" s="67"/>
      <c r="G43" s="41"/>
      <c r="H43" s="41"/>
      <c r="I43" s="58"/>
      <c r="J43" s="42"/>
      <c r="K43" s="42"/>
      <c r="L43" s="74" t="str">
        <f t="shared" si="1"/>
        <v/>
      </c>
      <c r="M43" s="46">
        <f t="shared" si="2"/>
        <v>0</v>
      </c>
      <c r="N43" s="42">
        <f t="shared" si="0"/>
        <v>0</v>
      </c>
    </row>
    <row r="44" spans="1:14" x14ac:dyDescent="0.25">
      <c r="A44" s="46">
        <v>26</v>
      </c>
      <c r="B44" s="67"/>
      <c r="C44" s="67"/>
      <c r="D44" s="67"/>
      <c r="E44" s="67"/>
      <c r="F44" s="67"/>
      <c r="G44" s="41"/>
      <c r="H44" s="41"/>
      <c r="I44" s="58"/>
      <c r="J44" s="42"/>
      <c r="K44" s="42"/>
      <c r="L44" s="74" t="str">
        <f t="shared" si="1"/>
        <v/>
      </c>
      <c r="M44" s="46">
        <f t="shared" si="2"/>
        <v>0</v>
      </c>
      <c r="N44" s="42">
        <f t="shared" si="0"/>
        <v>0</v>
      </c>
    </row>
    <row r="45" spans="1:14" x14ac:dyDescent="0.25">
      <c r="A45" s="46">
        <v>27</v>
      </c>
      <c r="B45" s="67"/>
      <c r="C45" s="67"/>
      <c r="D45" s="67"/>
      <c r="E45" s="67"/>
      <c r="F45" s="67"/>
      <c r="G45" s="41"/>
      <c r="H45" s="41"/>
      <c r="I45" s="58"/>
      <c r="J45" s="42"/>
      <c r="K45" s="42"/>
      <c r="L45" s="74" t="str">
        <f t="shared" si="1"/>
        <v/>
      </c>
      <c r="M45" s="46">
        <f t="shared" si="2"/>
        <v>0</v>
      </c>
      <c r="N45" s="42">
        <f t="shared" si="0"/>
        <v>0</v>
      </c>
    </row>
    <row r="46" spans="1:14" x14ac:dyDescent="0.25">
      <c r="A46" s="46">
        <v>28</v>
      </c>
      <c r="B46" s="67"/>
      <c r="C46" s="67"/>
      <c r="D46" s="67"/>
      <c r="E46" s="67"/>
      <c r="F46" s="67"/>
      <c r="G46" s="41"/>
      <c r="H46" s="41"/>
      <c r="I46" s="58"/>
      <c r="J46" s="42"/>
      <c r="K46" s="42"/>
      <c r="L46" s="74" t="str">
        <f t="shared" si="1"/>
        <v/>
      </c>
      <c r="M46" s="46">
        <f t="shared" si="2"/>
        <v>0</v>
      </c>
      <c r="N46" s="42">
        <f t="shared" si="0"/>
        <v>0</v>
      </c>
    </row>
    <row r="47" spans="1:14" x14ac:dyDescent="0.25">
      <c r="A47" s="46">
        <v>29</v>
      </c>
      <c r="B47" s="67"/>
      <c r="C47" s="67"/>
      <c r="D47" s="67"/>
      <c r="E47" s="67"/>
      <c r="F47" s="67"/>
      <c r="G47" s="41"/>
      <c r="H47" s="41"/>
      <c r="I47" s="58"/>
      <c r="J47" s="42"/>
      <c r="K47" s="42"/>
      <c r="L47" s="74" t="str">
        <f t="shared" si="1"/>
        <v/>
      </c>
      <c r="M47" s="46">
        <f t="shared" si="2"/>
        <v>0</v>
      </c>
      <c r="N47" s="42">
        <f t="shared" si="0"/>
        <v>0</v>
      </c>
    </row>
    <row r="48" spans="1:14" x14ac:dyDescent="0.25">
      <c r="A48" s="46">
        <v>30</v>
      </c>
      <c r="B48" s="67"/>
      <c r="C48" s="67"/>
      <c r="D48" s="67"/>
      <c r="E48" s="67"/>
      <c r="F48" s="67"/>
      <c r="G48" s="41"/>
      <c r="H48" s="41"/>
      <c r="I48" s="58"/>
      <c r="J48" s="42"/>
      <c r="K48" s="42"/>
      <c r="L48" s="74" t="str">
        <f t="shared" si="1"/>
        <v/>
      </c>
      <c r="M48" s="46">
        <f t="shared" si="2"/>
        <v>0</v>
      </c>
      <c r="N48" s="42">
        <f t="shared" si="0"/>
        <v>0</v>
      </c>
    </row>
    <row r="49" spans="1:14" ht="32.25" customHeight="1" x14ac:dyDescent="0.25">
      <c r="D49" s="72">
        <f>SUM(D19:D48)</f>
        <v>0</v>
      </c>
      <c r="E49" s="15"/>
      <c r="I49" s="198" t="s">
        <v>98</v>
      </c>
      <c r="J49" s="198"/>
      <c r="K49" s="198"/>
      <c r="L49" s="198"/>
      <c r="M49" s="73">
        <f>SUM(M19:M48)</f>
        <v>0</v>
      </c>
      <c r="N49" s="72">
        <f>SUM(N19:N48)</f>
        <v>0</v>
      </c>
    </row>
    <row r="50" spans="1:14" s="25" customFormat="1" ht="15.75" customHeight="1" x14ac:dyDescent="0.25">
      <c r="I50" s="198"/>
      <c r="J50" s="198"/>
      <c r="K50" s="198"/>
      <c r="L50" s="198"/>
    </row>
    <row r="51" spans="1:14" ht="15.75" customHeight="1" x14ac:dyDescent="0.25">
      <c r="A51" s="194" t="s">
        <v>8</v>
      </c>
      <c r="B51" s="194"/>
      <c r="C51" s="194"/>
      <c r="D51" s="194"/>
      <c r="E51" s="194"/>
      <c r="F51" s="8"/>
    </row>
    <row r="52" spans="1:14" ht="38.25" customHeight="1" x14ac:dyDescent="0.25">
      <c r="A52" s="7" t="s">
        <v>9</v>
      </c>
      <c r="B52" s="7" t="s">
        <v>10</v>
      </c>
      <c r="C52" s="7" t="s">
        <v>11</v>
      </c>
      <c r="D52" s="7" t="s">
        <v>12</v>
      </c>
      <c r="E52" s="7" t="s">
        <v>13</v>
      </c>
      <c r="G52" s="5"/>
    </row>
    <row r="53" spans="1:14" ht="15" customHeight="1" x14ac:dyDescent="0.25">
      <c r="A53" s="22" t="s">
        <v>14</v>
      </c>
      <c r="B53" s="22" t="s">
        <v>15</v>
      </c>
      <c r="C53" s="22" t="s">
        <v>16</v>
      </c>
      <c r="D53" s="22" t="s">
        <v>17</v>
      </c>
      <c r="E53" s="23" t="s">
        <v>18</v>
      </c>
      <c r="G53" s="5"/>
    </row>
    <row r="54" spans="1:14" ht="15" customHeight="1" x14ac:dyDescent="0.25">
      <c r="A54" s="24">
        <v>30</v>
      </c>
      <c r="B54" s="24">
        <f>M49</f>
        <v>0</v>
      </c>
      <c r="C54" s="37">
        <f>D49</f>
        <v>0</v>
      </c>
      <c r="D54" s="37">
        <f>N49</f>
        <v>0</v>
      </c>
      <c r="E54" s="37" t="str">
        <f>IF(B54=0,"",(D54/B54))</f>
        <v/>
      </c>
      <c r="G54" s="5"/>
    </row>
    <row r="55" spans="1:14" ht="15" customHeight="1" x14ac:dyDescent="0.25">
      <c r="A55" s="21"/>
      <c r="B55" s="21"/>
      <c r="C55" s="21"/>
      <c r="D55" s="21"/>
      <c r="E55" s="21"/>
      <c r="G55" s="5"/>
    </row>
    <row r="56" spans="1:14" ht="15.75" customHeight="1" x14ac:dyDescent="0.25">
      <c r="A56" s="195" t="s">
        <v>35</v>
      </c>
      <c r="B56" s="196"/>
      <c r="C56" s="196"/>
      <c r="D56" s="196"/>
      <c r="E56" s="197"/>
      <c r="F56" s="8"/>
      <c r="H56" s="5"/>
    </row>
    <row r="57" spans="1:14" ht="15.75" customHeight="1" x14ac:dyDescent="0.25">
      <c r="A57" s="188" t="s">
        <v>85</v>
      </c>
      <c r="B57" s="189"/>
      <c r="C57" s="189"/>
      <c r="D57" s="189"/>
      <c r="E57" s="190"/>
      <c r="F57" s="10"/>
      <c r="H57" s="5"/>
    </row>
    <row r="58" spans="1:14" ht="15.75" customHeight="1" x14ac:dyDescent="0.25">
      <c r="A58" s="188"/>
      <c r="B58" s="189"/>
      <c r="C58" s="189"/>
      <c r="D58" s="189"/>
      <c r="E58" s="190"/>
      <c r="F58" s="10"/>
      <c r="H58" s="5"/>
    </row>
    <row r="59" spans="1:14" ht="15.75" customHeight="1" x14ac:dyDescent="0.25">
      <c r="A59" s="191"/>
      <c r="B59" s="192"/>
      <c r="C59" s="192"/>
      <c r="D59" s="192"/>
      <c r="E59" s="193"/>
      <c r="F59" s="9"/>
      <c r="H59" s="5"/>
    </row>
  </sheetData>
  <mergeCells count="20">
    <mergeCell ref="L17:L18"/>
    <mergeCell ref="A16:K16"/>
    <mergeCell ref="A17:K17"/>
    <mergeCell ref="A57:E59"/>
    <mergeCell ref="A51:E51"/>
    <mergeCell ref="A56:E56"/>
    <mergeCell ref="I49:L50"/>
    <mergeCell ref="F10:G10"/>
    <mergeCell ref="F11:G11"/>
    <mergeCell ref="A12:G12"/>
    <mergeCell ref="A13:G13"/>
    <mergeCell ref="A1:G1"/>
    <mergeCell ref="A6:G6"/>
    <mergeCell ref="A4:C4"/>
    <mergeCell ref="D4:G4"/>
    <mergeCell ref="D7:E7"/>
    <mergeCell ref="D8:E8"/>
    <mergeCell ref="A9:G9"/>
    <mergeCell ref="B10:C10"/>
    <mergeCell ref="B11:C11"/>
  </mergeCells>
  <dataValidations count="1">
    <dataValidation type="list" showErrorMessage="1" sqref="H19:H48" xr:uid="{00000000-0002-0000-0100-000000000000}">
      <formula1>"dépense non professionnelle ,OK"</formula1>
    </dataValidation>
  </dataValidations>
  <printOptions horizontalCentered="1"/>
  <pageMargins left="0.11811023622047245" right="0" top="0.47244094488188981" bottom="0.47244094488188981" header="0.15748031496062992" footer="0.15748031496062992"/>
  <pageSetup paperSize="8" scale="64" fitToHeight="0" pageOrder="overThenDown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Feuil2!$H$15:$H$16</xm:f>
          </x14:formula1>
          <xm:sqref>J19:J48</xm:sqref>
        </x14:dataValidation>
        <x14:dataValidation type="list" showErrorMessage="1" xr:uid="{00000000-0002-0000-0100-000002000000}">
          <x14:formula1>
            <xm:f>Feuil2!$H$20:$H$22</xm:f>
          </x14:formula1>
          <xm:sqref>G19 G21:G48</xm:sqref>
        </x14:dataValidation>
        <x14:dataValidation type="list" allowBlank="1" showInputMessage="1" showErrorMessage="1" xr:uid="{00000000-0002-0000-0100-000003000000}">
          <x14:formula1>
            <xm:f>Feuil2!$H$11:$H$12</xm:f>
          </x14:formula1>
          <xm:sqref>I19:I48</xm:sqref>
        </x14:dataValidation>
        <x14:dataValidation type="list" allowBlank="1" showErrorMessage="1" xr:uid="{00000000-0002-0000-0100-000004000000}">
          <x14:formula1>
            <xm:f>Feuil2!$H$20:$H$22</xm:f>
          </x14:formula1>
          <xm:sqref>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zoomScale="85" zoomScaleNormal="85" workbookViewId="0">
      <selection activeCell="A14" sqref="A14:O14"/>
    </sheetView>
  </sheetViews>
  <sheetFormatPr baseColWidth="10" defaultColWidth="11.42578125" defaultRowHeight="15" x14ac:dyDescent="0.25"/>
  <cols>
    <col min="1" max="1" width="39.28515625" style="25" bestFit="1" customWidth="1"/>
    <col min="2" max="2" width="21.7109375" style="25" customWidth="1"/>
    <col min="3" max="3" width="37.42578125" style="25" customWidth="1"/>
    <col min="4" max="4" width="36.5703125" style="25" customWidth="1"/>
    <col min="5" max="5" width="32.28515625" style="25" customWidth="1"/>
    <col min="6" max="6" width="30.7109375" style="25" customWidth="1"/>
    <col min="7" max="7" width="24.28515625" style="25" customWidth="1"/>
    <col min="8" max="8" width="18.42578125" style="25" customWidth="1"/>
    <col min="9" max="9" width="17.85546875" style="25" customWidth="1"/>
    <col min="10" max="10" width="22.28515625" style="25" customWidth="1"/>
    <col min="11" max="11" width="19.28515625" style="25" customWidth="1"/>
    <col min="12" max="12" width="16.42578125" style="25" customWidth="1"/>
    <col min="13" max="13" width="17.5703125" style="25" customWidth="1"/>
    <col min="14" max="14" width="18.140625" style="25" customWidth="1"/>
    <col min="15" max="15" width="24.7109375" style="25" customWidth="1"/>
    <col min="16" max="16" width="22.85546875" style="25" customWidth="1"/>
    <col min="17" max="18" width="11.5703125" style="25" customWidth="1"/>
    <col min="19" max="19" width="21" style="25" customWidth="1"/>
    <col min="20" max="20" width="21.5703125" style="25" customWidth="1"/>
    <col min="21" max="21" width="16.42578125" style="25" customWidth="1"/>
    <col min="22" max="1025" width="11.5703125" style="25" customWidth="1"/>
    <col min="1026" max="16384" width="11.42578125" style="25"/>
  </cols>
  <sheetData>
    <row r="1" spans="1:15" ht="18" customHeight="1" x14ac:dyDescent="0.25">
      <c r="A1" s="166" t="s">
        <v>93</v>
      </c>
      <c r="B1" s="166"/>
      <c r="C1" s="166"/>
      <c r="D1" s="166"/>
      <c r="E1" s="166"/>
      <c r="F1" s="166"/>
      <c r="G1" s="166"/>
      <c r="H1" s="26"/>
      <c r="I1" s="36"/>
      <c r="J1" s="36"/>
      <c r="K1" s="36"/>
      <c r="L1" s="36"/>
      <c r="M1" s="36"/>
      <c r="N1" s="36"/>
      <c r="O1" s="26"/>
    </row>
    <row r="2" spans="1: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2" customFormat="1" ht="18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7" customFormat="1" ht="18" customHeight="1" x14ac:dyDescent="0.25">
      <c r="A4" s="167" t="s">
        <v>25</v>
      </c>
      <c r="B4" s="168"/>
      <c r="C4" s="168"/>
      <c r="D4" s="168"/>
      <c r="E4" s="168"/>
      <c r="F4" s="168"/>
      <c r="G4" s="169"/>
      <c r="H4" s="26"/>
      <c r="I4" s="36"/>
      <c r="J4" s="36"/>
      <c r="K4" s="36"/>
      <c r="L4" s="36"/>
      <c r="M4" s="36"/>
      <c r="N4" s="36"/>
      <c r="O4" s="26"/>
    </row>
    <row r="5" spans="1:15" s="27" customFormat="1" ht="25.5" customHeight="1" x14ac:dyDescent="0.25">
      <c r="A5" s="84" t="s">
        <v>2</v>
      </c>
      <c r="B5" s="85" t="s">
        <v>4</v>
      </c>
      <c r="C5" s="84" t="s">
        <v>21</v>
      </c>
      <c r="D5" s="170" t="s">
        <v>22</v>
      </c>
      <c r="E5" s="170"/>
      <c r="F5" s="84" t="s">
        <v>23</v>
      </c>
      <c r="G5" s="84" t="s">
        <v>24</v>
      </c>
      <c r="H5" s="36"/>
      <c r="I5" s="36"/>
      <c r="J5" s="36"/>
      <c r="K5" s="36"/>
      <c r="L5" s="36"/>
      <c r="M5" s="36"/>
      <c r="N5" s="36"/>
      <c r="O5" s="36"/>
    </row>
    <row r="6" spans="1:15" s="27" customFormat="1" ht="18" customHeight="1" x14ac:dyDescent="0.25">
      <c r="A6" s="18" t="s">
        <v>57</v>
      </c>
      <c r="B6" s="18" t="s">
        <v>3</v>
      </c>
      <c r="C6" s="28"/>
      <c r="D6" s="151"/>
      <c r="E6" s="151"/>
      <c r="F6" s="61" t="e">
        <f>D6/C6</f>
        <v>#DIV/0!</v>
      </c>
      <c r="G6" s="62"/>
      <c r="H6" s="36"/>
      <c r="I6" s="36"/>
      <c r="J6" s="36"/>
      <c r="K6" s="36"/>
      <c r="L6" s="36"/>
      <c r="M6" s="36"/>
      <c r="N6" s="36"/>
      <c r="O6" s="36"/>
    </row>
    <row r="7" spans="1:15" s="27" customFormat="1" ht="18" customHeight="1" x14ac:dyDescent="0.25">
      <c r="A7" s="144" t="s">
        <v>26</v>
      </c>
      <c r="B7" s="144"/>
      <c r="C7" s="144"/>
      <c r="D7" s="144"/>
      <c r="E7" s="144"/>
      <c r="F7" s="144"/>
      <c r="G7" s="144"/>
      <c r="H7" s="26"/>
      <c r="I7" s="36"/>
      <c r="J7" s="36"/>
      <c r="K7" s="36"/>
      <c r="L7" s="36"/>
      <c r="M7" s="36"/>
      <c r="N7" s="36"/>
      <c r="O7" s="26"/>
    </row>
    <row r="8" spans="1:15" s="27" customFormat="1" ht="21" customHeight="1" x14ac:dyDescent="0.25">
      <c r="A8" s="85" t="s">
        <v>32</v>
      </c>
      <c r="B8" s="144" t="s">
        <v>27</v>
      </c>
      <c r="C8" s="144"/>
      <c r="D8" s="70" t="s">
        <v>28</v>
      </c>
      <c r="E8" s="70" t="s">
        <v>29</v>
      </c>
      <c r="F8" s="145" t="s">
        <v>30</v>
      </c>
      <c r="G8" s="146"/>
      <c r="H8" s="36"/>
      <c r="I8" s="36"/>
      <c r="J8" s="36"/>
      <c r="K8" s="36"/>
      <c r="L8" s="36"/>
      <c r="M8" s="36"/>
      <c r="N8" s="36"/>
      <c r="O8" s="36"/>
    </row>
    <row r="9" spans="1:15" s="27" customFormat="1" ht="18" customHeight="1" x14ac:dyDescent="0.25">
      <c r="A9" s="19" t="s">
        <v>5</v>
      </c>
      <c r="B9" s="151"/>
      <c r="C9" s="151"/>
      <c r="D9" s="69"/>
      <c r="E9" s="80" t="s">
        <v>92</v>
      </c>
      <c r="F9" s="152"/>
      <c r="G9" s="153"/>
      <c r="H9" s="36"/>
      <c r="I9" s="36"/>
      <c r="J9" s="36"/>
      <c r="K9" s="36"/>
      <c r="L9" s="36"/>
      <c r="M9" s="36"/>
      <c r="N9" s="36"/>
      <c r="O9" s="36"/>
    </row>
    <row r="10" spans="1:15" s="27" customFormat="1" ht="18" customHeight="1" x14ac:dyDescent="0.25">
      <c r="A10" s="154" t="s">
        <v>31</v>
      </c>
      <c r="B10" s="154"/>
      <c r="C10" s="154"/>
      <c r="D10" s="154"/>
      <c r="E10" s="154"/>
      <c r="F10" s="154"/>
      <c r="G10" s="154"/>
      <c r="H10" s="26"/>
      <c r="I10" s="36"/>
      <c r="J10" s="36"/>
      <c r="K10" s="36"/>
      <c r="L10" s="36"/>
      <c r="M10" s="36"/>
      <c r="N10" s="36"/>
      <c r="O10" s="26"/>
    </row>
    <row r="11" spans="1:15" s="27" customFormat="1" ht="18" customHeight="1" x14ac:dyDescent="0.25">
      <c r="A11" s="155" t="s">
        <v>76</v>
      </c>
      <c r="B11" s="156"/>
      <c r="C11" s="156"/>
      <c r="D11" s="156"/>
      <c r="E11" s="156"/>
      <c r="F11" s="156"/>
      <c r="G11" s="157"/>
      <c r="H11" s="36"/>
      <c r="I11" s="36"/>
      <c r="J11" s="36"/>
      <c r="K11" s="36"/>
      <c r="L11" s="36"/>
      <c r="M11" s="36"/>
      <c r="N11" s="36"/>
      <c r="O11" s="36"/>
    </row>
    <row r="12" spans="1:15" s="27" customFormat="1" ht="18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"/>
    </row>
    <row r="14" spans="1:15" ht="30" customHeight="1" x14ac:dyDescent="0.25">
      <c r="A14" s="199" t="s">
        <v>99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ht="45" customHeight="1" x14ac:dyDescent="0.25">
      <c r="A15" s="148" t="s">
        <v>116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45" customHeight="1" x14ac:dyDescent="0.25">
      <c r="A16" s="54" t="s">
        <v>101</v>
      </c>
      <c r="B16" s="104" t="s">
        <v>121</v>
      </c>
      <c r="C16" s="106" t="s">
        <v>102</v>
      </c>
      <c r="D16" s="106" t="s">
        <v>108</v>
      </c>
      <c r="E16" s="106" t="s">
        <v>109</v>
      </c>
      <c r="F16" s="106" t="s">
        <v>117</v>
      </c>
      <c r="G16" s="106" t="s">
        <v>118</v>
      </c>
      <c r="H16" s="106" t="s">
        <v>111</v>
      </c>
      <c r="I16" s="54" t="s">
        <v>110</v>
      </c>
      <c r="J16" s="54" t="s">
        <v>119</v>
      </c>
      <c r="K16" s="54" t="s">
        <v>103</v>
      </c>
      <c r="L16" s="54" t="s">
        <v>104</v>
      </c>
      <c r="M16" s="54" t="s">
        <v>107</v>
      </c>
      <c r="N16" s="54" t="s">
        <v>135</v>
      </c>
      <c r="O16" s="54" t="s">
        <v>112</v>
      </c>
    </row>
    <row r="17" spans="1:15" ht="15" customHeight="1" x14ac:dyDescent="0.25">
      <c r="A17" s="53"/>
      <c r="B17" s="30"/>
      <c r="C17" s="40"/>
      <c r="D17" s="49"/>
      <c r="E17" s="48"/>
      <c r="F17" s="99"/>
      <c r="G17" s="99"/>
      <c r="H17" s="97"/>
      <c r="I17" s="98" t="str">
        <f>IF(G17="","",G17-F17)</f>
        <v/>
      </c>
      <c r="J17" s="96" t="str">
        <f>IF(E17="","",E17/D17)</f>
        <v/>
      </c>
      <c r="K17" s="91" t="str">
        <f t="shared" ref="K17:K23" si="0">IF(B17="","",IF(J17&gt;50%,"KO","OK"))</f>
        <v/>
      </c>
      <c r="L17" s="91" t="str">
        <f t="shared" ref="L17:L23" si="1">IF(B17="","",IF(I17&gt;20,"KO","OK"))</f>
        <v/>
      </c>
      <c r="M17" s="91" t="str">
        <f>IF(B17="","",IF(COUNTIFS(H17:L17,"OK")=3,"OK","KO"))</f>
        <v/>
      </c>
      <c r="N17" s="91">
        <f>IF(M17="KO",1,0)</f>
        <v>0</v>
      </c>
      <c r="O17" s="92">
        <f t="shared" ref="O17:O23" si="2">IF(N17=1,E17,0)</f>
        <v>0</v>
      </c>
    </row>
    <row r="18" spans="1:15" ht="15" customHeight="1" x14ac:dyDescent="0.25">
      <c r="A18" s="53"/>
      <c r="B18" s="30"/>
      <c r="C18" s="40"/>
      <c r="D18" s="49"/>
      <c r="E18" s="48"/>
      <c r="F18" s="48"/>
      <c r="G18" s="48"/>
      <c r="H18" s="97"/>
      <c r="I18" s="98" t="str">
        <f t="shared" ref="I18:I23" si="3">IF(G18="","",G18-F18)</f>
        <v/>
      </c>
      <c r="J18" s="96" t="str">
        <f t="shared" ref="J18:J23" si="4">IF(E18="","",E18/D18)</f>
        <v/>
      </c>
      <c r="K18" s="91" t="str">
        <f t="shared" si="0"/>
        <v/>
      </c>
      <c r="L18" s="91" t="str">
        <f t="shared" si="1"/>
        <v/>
      </c>
      <c r="M18" s="91" t="str">
        <f t="shared" ref="M18:M23" si="5">IF(B18="","",IF(COUNTIFS(K18:L18,"OK")=3,"OK","KO"))</f>
        <v/>
      </c>
      <c r="N18" s="91">
        <f t="shared" ref="N18:N23" si="6">IF(M18="KO",1,0)</f>
        <v>0</v>
      </c>
      <c r="O18" s="92">
        <f t="shared" si="2"/>
        <v>0</v>
      </c>
    </row>
    <row r="19" spans="1:15" ht="15" customHeight="1" x14ac:dyDescent="0.25">
      <c r="A19" s="53"/>
      <c r="B19" s="30"/>
      <c r="C19" s="40"/>
      <c r="D19" s="49"/>
      <c r="E19" s="48"/>
      <c r="F19" s="48"/>
      <c r="G19" s="48"/>
      <c r="H19" s="97"/>
      <c r="I19" s="98" t="str">
        <f t="shared" si="3"/>
        <v/>
      </c>
      <c r="J19" s="96" t="str">
        <f t="shared" si="4"/>
        <v/>
      </c>
      <c r="K19" s="91" t="str">
        <f t="shared" si="0"/>
        <v/>
      </c>
      <c r="L19" s="91" t="str">
        <f t="shared" si="1"/>
        <v/>
      </c>
      <c r="M19" s="91" t="str">
        <f t="shared" si="5"/>
        <v/>
      </c>
      <c r="N19" s="91">
        <f t="shared" si="6"/>
        <v>0</v>
      </c>
      <c r="O19" s="92">
        <f t="shared" si="2"/>
        <v>0</v>
      </c>
    </row>
    <row r="20" spans="1:15" ht="15" customHeight="1" x14ac:dyDescent="0.25">
      <c r="A20" s="53"/>
      <c r="B20" s="30"/>
      <c r="C20" s="40"/>
      <c r="D20" s="49"/>
      <c r="E20" s="48"/>
      <c r="F20" s="48"/>
      <c r="G20" s="48"/>
      <c r="H20" s="97"/>
      <c r="I20" s="98" t="str">
        <f t="shared" si="3"/>
        <v/>
      </c>
      <c r="J20" s="96" t="str">
        <f t="shared" si="4"/>
        <v/>
      </c>
      <c r="K20" s="91" t="str">
        <f t="shared" si="0"/>
        <v/>
      </c>
      <c r="L20" s="91" t="str">
        <f t="shared" si="1"/>
        <v/>
      </c>
      <c r="M20" s="91" t="str">
        <f t="shared" si="5"/>
        <v/>
      </c>
      <c r="N20" s="91">
        <f t="shared" si="6"/>
        <v>0</v>
      </c>
      <c r="O20" s="92">
        <f t="shared" si="2"/>
        <v>0</v>
      </c>
    </row>
    <row r="21" spans="1:15" ht="15" customHeight="1" x14ac:dyDescent="0.25">
      <c r="A21" s="57"/>
      <c r="B21" s="30"/>
      <c r="C21" s="40"/>
      <c r="D21" s="49"/>
      <c r="E21" s="48"/>
      <c r="F21" s="48"/>
      <c r="G21" s="48"/>
      <c r="H21" s="97"/>
      <c r="I21" s="98" t="str">
        <f t="shared" si="3"/>
        <v/>
      </c>
      <c r="J21" s="96" t="str">
        <f t="shared" si="4"/>
        <v/>
      </c>
      <c r="K21" s="91" t="str">
        <f t="shared" si="0"/>
        <v/>
      </c>
      <c r="L21" s="91" t="str">
        <f t="shared" si="1"/>
        <v/>
      </c>
      <c r="M21" s="91" t="str">
        <f t="shared" si="5"/>
        <v/>
      </c>
      <c r="N21" s="91">
        <f t="shared" si="6"/>
        <v>0</v>
      </c>
      <c r="O21" s="92">
        <f t="shared" si="2"/>
        <v>0</v>
      </c>
    </row>
    <row r="22" spans="1:15" ht="15" customHeight="1" x14ac:dyDescent="0.25">
      <c r="A22" s="38"/>
      <c r="B22" s="38"/>
      <c r="C22" s="40"/>
      <c r="D22" s="49"/>
      <c r="E22" s="48"/>
      <c r="F22" s="48"/>
      <c r="G22" s="48"/>
      <c r="H22" s="97"/>
      <c r="I22" s="98" t="str">
        <f t="shared" si="3"/>
        <v/>
      </c>
      <c r="J22" s="96" t="str">
        <f t="shared" si="4"/>
        <v/>
      </c>
      <c r="K22" s="91" t="str">
        <f t="shared" si="0"/>
        <v/>
      </c>
      <c r="L22" s="91" t="str">
        <f t="shared" si="1"/>
        <v/>
      </c>
      <c r="M22" s="91" t="str">
        <f t="shared" si="5"/>
        <v/>
      </c>
      <c r="N22" s="91">
        <f t="shared" si="6"/>
        <v>0</v>
      </c>
      <c r="O22" s="92">
        <f t="shared" si="2"/>
        <v>0</v>
      </c>
    </row>
    <row r="23" spans="1:15" ht="15" customHeight="1" thickBot="1" x14ac:dyDescent="0.3">
      <c r="A23" s="38"/>
      <c r="B23" s="38"/>
      <c r="C23" s="40"/>
      <c r="D23" s="63"/>
      <c r="E23" s="48"/>
      <c r="F23" s="48"/>
      <c r="G23" s="48"/>
      <c r="H23" s="97"/>
      <c r="I23" s="98" t="str">
        <f t="shared" si="3"/>
        <v/>
      </c>
      <c r="J23" s="96" t="str">
        <f t="shared" si="4"/>
        <v/>
      </c>
      <c r="K23" s="91" t="str">
        <f t="shared" si="0"/>
        <v/>
      </c>
      <c r="L23" s="91" t="str">
        <f t="shared" si="1"/>
        <v/>
      </c>
      <c r="M23" s="91" t="str">
        <f t="shared" si="5"/>
        <v/>
      </c>
      <c r="N23" s="91">
        <f t="shared" si="6"/>
        <v>0</v>
      </c>
      <c r="O23" s="92">
        <f t="shared" si="2"/>
        <v>0</v>
      </c>
    </row>
    <row r="24" spans="1:15" ht="15" customHeight="1" thickBot="1" x14ac:dyDescent="0.3">
      <c r="A24" s="36"/>
      <c r="B24" s="36"/>
      <c r="C24" s="90">
        <f>COUNTA(C17:C23)</f>
        <v>0</v>
      </c>
      <c r="D24" s="93">
        <f>SUM(D17:D23)</f>
        <v>0</v>
      </c>
      <c r="E24" s="94">
        <f>SUM(E17:E23)</f>
        <v>0</v>
      </c>
      <c r="F24" s="36"/>
      <c r="G24" s="36"/>
      <c r="H24" s="36"/>
      <c r="I24" s="36"/>
      <c r="J24" s="36"/>
      <c r="K24" s="36"/>
      <c r="L24" s="36"/>
      <c r="N24" s="95">
        <f>SUM(N17:N23)</f>
        <v>0</v>
      </c>
      <c r="O24" s="94">
        <f>SUM(O17:O23)</f>
        <v>0</v>
      </c>
    </row>
    <row r="25" spans="1:15" ht="1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.75" customHeight="1" x14ac:dyDescent="0.25">
      <c r="A27" s="162" t="s">
        <v>8</v>
      </c>
      <c r="B27" s="163"/>
      <c r="C27" s="163"/>
      <c r="D27" s="163"/>
      <c r="E27" s="163"/>
      <c r="F27" s="163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38.25" customHeight="1" x14ac:dyDescent="0.25">
      <c r="A28" s="86" t="s">
        <v>113</v>
      </c>
      <c r="B28" s="86" t="s">
        <v>134</v>
      </c>
      <c r="C28" s="86" t="s">
        <v>114</v>
      </c>
      <c r="D28" s="86" t="s">
        <v>133</v>
      </c>
      <c r="E28" s="22" t="s">
        <v>115</v>
      </c>
      <c r="F28" s="22" t="s">
        <v>91</v>
      </c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 customHeight="1" x14ac:dyDescent="0.25">
      <c r="A29" s="22" t="s">
        <v>14</v>
      </c>
      <c r="B29" s="22" t="s">
        <v>15</v>
      </c>
      <c r="C29" s="22" t="s">
        <v>16</v>
      </c>
      <c r="D29" s="76" t="s">
        <v>17</v>
      </c>
      <c r="E29" s="78" t="s">
        <v>88</v>
      </c>
      <c r="F29" s="78" t="s">
        <v>89</v>
      </c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 customHeight="1" x14ac:dyDescent="0.25">
      <c r="A30" s="100">
        <f>C24</f>
        <v>0</v>
      </c>
      <c r="B30" s="100">
        <f>N24</f>
        <v>0</v>
      </c>
      <c r="C30" s="101">
        <f>E24</f>
        <v>0</v>
      </c>
      <c r="D30" s="102">
        <f>O24</f>
        <v>0</v>
      </c>
      <c r="E30" s="103" t="e">
        <f>B30/A30</f>
        <v>#DIV/0!</v>
      </c>
      <c r="F30" s="103" t="e">
        <f>D30/C30</f>
        <v>#DIV/0!</v>
      </c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 customHeight="1" x14ac:dyDescent="0.25">
      <c r="A31" s="21"/>
      <c r="B31" s="21"/>
      <c r="C31" s="21"/>
      <c r="D31" s="2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.75" customHeight="1" x14ac:dyDescent="0.25">
      <c r="A32" s="138" t="s">
        <v>35</v>
      </c>
      <c r="B32" s="139"/>
      <c r="C32" s="139"/>
      <c r="D32" s="14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.75" customHeight="1" x14ac:dyDescent="0.25">
      <c r="A33" s="129" t="s">
        <v>80</v>
      </c>
      <c r="B33" s="130"/>
      <c r="C33" s="130"/>
      <c r="D33" s="131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.75" customHeight="1" x14ac:dyDescent="0.25">
      <c r="A34" s="132"/>
      <c r="B34" s="133"/>
      <c r="C34" s="133"/>
      <c r="D34" s="134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.75" customHeight="1" x14ac:dyDescent="0.25">
      <c r="A35" s="135"/>
      <c r="B35" s="136"/>
      <c r="C35" s="136"/>
      <c r="D35" s="1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 customHeight="1" x14ac:dyDescent="0.25">
      <c r="E36" s="32"/>
    </row>
  </sheetData>
  <mergeCells count="16">
    <mergeCell ref="A33:D35"/>
    <mergeCell ref="B9:C9"/>
    <mergeCell ref="F9:G9"/>
    <mergeCell ref="A10:G10"/>
    <mergeCell ref="A11:G11"/>
    <mergeCell ref="A27:F27"/>
    <mergeCell ref="A32:D32"/>
    <mergeCell ref="A15:O15"/>
    <mergeCell ref="A14:O14"/>
    <mergeCell ref="B8:C8"/>
    <mergeCell ref="F8:G8"/>
    <mergeCell ref="A1:G1"/>
    <mergeCell ref="A4:G4"/>
    <mergeCell ref="D5:E5"/>
    <mergeCell ref="D6:E6"/>
    <mergeCell ref="A7:G7"/>
  </mergeCells>
  <conditionalFormatting sqref="A18:C23 C17:C23">
    <cfRule type="cellIs" dxfId="5" priority="9" stopIfTrue="1" operator="equal">
      <formula>"KO"</formula>
    </cfRule>
  </conditionalFormatting>
  <conditionalFormatting sqref="A18:C23 C17:C23">
    <cfRule type="cellIs" dxfId="4" priority="10" stopIfTrue="1" operator="equal">
      <formula>"OK"</formula>
    </cfRule>
  </conditionalFormatting>
  <conditionalFormatting sqref="B17:C17">
    <cfRule type="cellIs" dxfId="3" priority="1" stopIfTrue="1" operator="equal">
      <formula>"KO"</formula>
    </cfRule>
  </conditionalFormatting>
  <conditionalFormatting sqref="B17:C17">
    <cfRule type="cellIs" dxfId="2" priority="2" stopIfTrue="1" operator="equal">
      <formula>"OK"</formula>
    </cfRule>
  </conditionalFormatting>
  <conditionalFormatting sqref="A17">
    <cfRule type="cellIs" dxfId="1" priority="3" stopIfTrue="1" operator="equal">
      <formula>"KO"</formula>
    </cfRule>
  </conditionalFormatting>
  <conditionalFormatting sqref="A17">
    <cfRule type="cellIs" dxfId="0" priority="4" stopIfTrue="1" operator="equal">
      <formula>"OK"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Feuil2!$O$10:$O$12</xm:f>
          </x14:formula1>
          <xm:sqref>C17:C23</xm:sqref>
        </x14:dataValidation>
        <x14:dataValidation type="list" allowBlank="1" showInputMessage="1" showErrorMessage="1" xr:uid="{00000000-0002-0000-0200-000001000000}">
          <x14:formula1>
            <xm:f>Feuil2!$H$11:$H$12</xm:f>
          </x14:formula1>
          <xm:sqref>H17:H23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showGridLines="0" zoomScale="85" zoomScaleNormal="85" workbookViewId="0">
      <selection activeCell="A50" sqref="A50"/>
    </sheetView>
  </sheetViews>
  <sheetFormatPr baseColWidth="10" defaultColWidth="10.85546875" defaultRowHeight="15" customHeight="1" x14ac:dyDescent="0.25"/>
  <cols>
    <col min="1" max="1" width="27" style="25" customWidth="1"/>
    <col min="2" max="2" width="30.7109375" style="25" customWidth="1"/>
    <col min="3" max="3" width="28.28515625" style="25" customWidth="1"/>
    <col min="4" max="7" width="30.7109375" style="25" customWidth="1"/>
    <col min="8" max="8" width="35.140625" style="25" customWidth="1"/>
    <col min="9" max="9" width="29.28515625" style="25" bestFit="1" customWidth="1"/>
    <col min="10" max="10" width="20.5703125" style="25" customWidth="1"/>
    <col min="11" max="11" width="25.28515625" style="25" customWidth="1"/>
    <col min="12" max="12" width="24.5703125" style="25" customWidth="1"/>
    <col min="13" max="13" width="18.140625" style="25" customWidth="1"/>
    <col min="14" max="14" width="15.42578125" style="25" customWidth="1"/>
    <col min="15" max="1020" width="11.5703125" style="25" customWidth="1"/>
    <col min="1021" max="16384" width="10.85546875" style="25"/>
  </cols>
  <sheetData>
    <row r="1" spans="1:12" ht="18" customHeight="1" x14ac:dyDescent="0.25">
      <c r="A1" s="166" t="s">
        <v>93</v>
      </c>
      <c r="B1" s="166"/>
      <c r="C1" s="166"/>
      <c r="D1" s="166"/>
      <c r="E1" s="166"/>
      <c r="F1" s="166"/>
      <c r="G1" s="166"/>
    </row>
    <row r="3" spans="1:12" s="27" customFormat="1" ht="18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12" s="27" customFormat="1" ht="18.75" customHeight="1" x14ac:dyDescent="0.25">
      <c r="A4" s="175" t="s">
        <v>0</v>
      </c>
      <c r="B4" s="176"/>
      <c r="C4" s="177"/>
      <c r="D4" s="178" t="s">
        <v>1</v>
      </c>
      <c r="E4" s="176"/>
      <c r="F4" s="176"/>
      <c r="G4" s="179"/>
      <c r="H4" s="26"/>
      <c r="I4" s="26"/>
    </row>
    <row r="5" spans="1:12" s="12" customFormat="1" ht="18.75" customHeight="1" x14ac:dyDescent="0.25">
      <c r="A5" s="16"/>
      <c r="B5" s="16"/>
      <c r="C5" s="16"/>
      <c r="D5" s="16"/>
      <c r="E5" s="16"/>
      <c r="F5" s="16"/>
      <c r="G5" s="16"/>
      <c r="H5" s="26"/>
      <c r="I5" s="26"/>
    </row>
    <row r="6" spans="1:12" s="27" customFormat="1" ht="18" customHeight="1" x14ac:dyDescent="0.25">
      <c r="A6" s="167" t="s">
        <v>25</v>
      </c>
      <c r="B6" s="168"/>
      <c r="C6" s="168"/>
      <c r="D6" s="168"/>
      <c r="E6" s="168"/>
      <c r="F6" s="168"/>
      <c r="G6" s="169"/>
      <c r="H6" s="26"/>
      <c r="I6" s="26"/>
    </row>
    <row r="7" spans="1:12" s="27" customFormat="1" ht="25.5" customHeight="1" x14ac:dyDescent="0.25">
      <c r="A7" s="88" t="s">
        <v>2</v>
      </c>
      <c r="B7" s="87" t="s">
        <v>4</v>
      </c>
      <c r="C7" s="88" t="s">
        <v>21</v>
      </c>
      <c r="D7" s="170" t="s">
        <v>22</v>
      </c>
      <c r="E7" s="170"/>
      <c r="F7" s="88" t="s">
        <v>23</v>
      </c>
      <c r="G7" s="88" t="s">
        <v>24</v>
      </c>
      <c r="H7" s="26"/>
      <c r="I7" s="26"/>
    </row>
    <row r="8" spans="1:12" s="27" customFormat="1" ht="18" customHeight="1" x14ac:dyDescent="0.25">
      <c r="A8" s="18" t="s">
        <v>3</v>
      </c>
      <c r="B8" s="35" t="s">
        <v>36</v>
      </c>
      <c r="C8" s="28"/>
      <c r="D8" s="151"/>
      <c r="E8" s="151"/>
      <c r="F8" s="61" t="e">
        <f>D8/C8</f>
        <v>#DIV/0!</v>
      </c>
      <c r="G8" s="66"/>
      <c r="H8" s="26"/>
      <c r="I8" s="26"/>
    </row>
    <row r="9" spans="1:12" s="27" customFormat="1" ht="18" customHeight="1" x14ac:dyDescent="0.25">
      <c r="A9" s="144" t="s">
        <v>26</v>
      </c>
      <c r="B9" s="144"/>
      <c r="C9" s="144"/>
      <c r="D9" s="144"/>
      <c r="E9" s="144"/>
      <c r="F9" s="144"/>
      <c r="G9" s="144"/>
      <c r="H9" s="26"/>
      <c r="I9" s="26"/>
    </row>
    <row r="10" spans="1:12" s="27" customFormat="1" ht="18" customHeight="1" x14ac:dyDescent="0.25">
      <c r="A10" s="87" t="s">
        <v>32</v>
      </c>
      <c r="B10" s="144" t="s">
        <v>27</v>
      </c>
      <c r="C10" s="144"/>
      <c r="D10" s="87" t="s">
        <v>28</v>
      </c>
      <c r="E10" s="87" t="s">
        <v>29</v>
      </c>
      <c r="F10" s="171" t="s">
        <v>30</v>
      </c>
      <c r="G10" s="172"/>
      <c r="H10" s="26"/>
      <c r="I10" s="26"/>
    </row>
    <row r="11" spans="1:12" s="27" customFormat="1" ht="18" customHeight="1" x14ac:dyDescent="0.25">
      <c r="A11" s="19" t="s">
        <v>5</v>
      </c>
      <c r="B11" s="151"/>
      <c r="C11" s="151"/>
      <c r="D11" s="71"/>
      <c r="E11" s="28" t="s">
        <v>127</v>
      </c>
      <c r="F11" s="173"/>
      <c r="G11" s="174"/>
      <c r="H11" s="26"/>
      <c r="I11" s="26"/>
    </row>
    <row r="12" spans="1:12" s="27" customFormat="1" ht="18" customHeight="1" x14ac:dyDescent="0.25">
      <c r="A12" s="144" t="s">
        <v>31</v>
      </c>
      <c r="B12" s="144"/>
      <c r="C12" s="144"/>
      <c r="D12" s="144"/>
      <c r="E12" s="144"/>
      <c r="F12" s="144"/>
      <c r="G12" s="144"/>
      <c r="H12" s="26"/>
      <c r="I12" s="26"/>
    </row>
    <row r="13" spans="1:12" s="27" customFormat="1" ht="18" customHeight="1" x14ac:dyDescent="0.25">
      <c r="A13" s="155" t="s">
        <v>76</v>
      </c>
      <c r="B13" s="156"/>
      <c r="C13" s="156"/>
      <c r="D13" s="156"/>
      <c r="E13" s="156"/>
      <c r="F13" s="156"/>
      <c r="G13" s="157"/>
      <c r="H13" s="26"/>
      <c r="I13" s="26"/>
    </row>
    <row r="14" spans="1:12" s="15" customFormat="1" ht="18" customHeight="1" x14ac:dyDescent="0.25">
      <c r="A14" s="13"/>
      <c r="B14" s="13"/>
      <c r="C14" s="13"/>
      <c r="D14" s="13"/>
      <c r="E14" s="13"/>
      <c r="F14" s="13"/>
      <c r="G14" s="13"/>
      <c r="H14" s="14"/>
      <c r="I14" s="14"/>
    </row>
    <row r="16" spans="1:12" s="6" customFormat="1" ht="31.5" customHeight="1" x14ac:dyDescent="0.25">
      <c r="A16" s="182" t="s">
        <v>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4"/>
      <c r="L16" s="39" t="s">
        <v>131</v>
      </c>
    </row>
    <row r="17" spans="1:14" ht="62.25" customHeight="1" x14ac:dyDescent="0.25">
      <c r="A17" s="185" t="s">
        <v>123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7"/>
      <c r="L17" s="180" t="s">
        <v>84</v>
      </c>
    </row>
    <row r="18" spans="1:14" s="111" customFormat="1" ht="98.25" customHeight="1" x14ac:dyDescent="0.25">
      <c r="A18" s="104" t="s">
        <v>45</v>
      </c>
      <c r="B18" s="104" t="s">
        <v>122</v>
      </c>
      <c r="C18" s="104" t="s">
        <v>58</v>
      </c>
      <c r="D18" s="105" t="s">
        <v>81</v>
      </c>
      <c r="E18" s="126" t="s">
        <v>82</v>
      </c>
      <c r="F18" s="126" t="s">
        <v>83</v>
      </c>
      <c r="G18" s="127" t="s">
        <v>130</v>
      </c>
      <c r="H18" s="106" t="s">
        <v>69</v>
      </c>
      <c r="I18" s="107" t="s">
        <v>97</v>
      </c>
      <c r="J18" s="108" t="s">
        <v>78</v>
      </c>
      <c r="K18" s="109" t="s">
        <v>34</v>
      </c>
      <c r="L18" s="181"/>
      <c r="M18" s="110" t="s">
        <v>65</v>
      </c>
      <c r="N18" s="110" t="s">
        <v>66</v>
      </c>
    </row>
    <row r="19" spans="1:14" ht="15" customHeight="1" x14ac:dyDescent="0.25">
      <c r="A19" s="46">
        <v>1</v>
      </c>
      <c r="B19" s="67"/>
      <c r="C19" s="67"/>
      <c r="D19" s="67"/>
      <c r="E19" s="83"/>
      <c r="F19" s="67"/>
      <c r="G19" s="42"/>
      <c r="H19" s="41"/>
      <c r="I19" s="58"/>
      <c r="J19" s="42"/>
      <c r="K19" s="42"/>
      <c r="L19" s="74" t="str">
        <f>IF(AND(G19="",H19="",I19="",J19=""),"",IF(COUNTIFS(G19:J19,"OK")=4,"OK","KO"))</f>
        <v/>
      </c>
      <c r="M19" s="46">
        <f>IF(L19="KO",1,0)</f>
        <v>0</v>
      </c>
      <c r="N19" s="42">
        <f t="shared" ref="N19:N43" si="0">IF(L19="KO",D19,0)</f>
        <v>0</v>
      </c>
    </row>
    <row r="20" spans="1:14" ht="15" customHeight="1" x14ac:dyDescent="0.25">
      <c r="A20" s="46">
        <v>2</v>
      </c>
      <c r="B20" s="67"/>
      <c r="C20" s="67"/>
      <c r="D20" s="67"/>
      <c r="E20" s="67"/>
      <c r="F20" s="67"/>
      <c r="G20" s="42"/>
      <c r="H20" s="41"/>
      <c r="I20" s="58"/>
      <c r="J20" s="42"/>
      <c r="K20" s="42"/>
      <c r="L20" s="74" t="str">
        <f t="shared" ref="L20:L43" si="1">IF(AND(G20="",H20="",I20="",J20=""),"",IF(COUNTIFS(G20:J20,"OK")=4,"OK","KO"))</f>
        <v/>
      </c>
      <c r="M20" s="46">
        <f t="shared" ref="M20:M43" si="2">IF(L20="KO",1,0)</f>
        <v>0</v>
      </c>
      <c r="N20" s="42">
        <f>IF(L20="KO",D20,0)</f>
        <v>0</v>
      </c>
    </row>
    <row r="21" spans="1:14" ht="15" customHeight="1" x14ac:dyDescent="0.25">
      <c r="A21" s="46">
        <v>3</v>
      </c>
      <c r="B21" s="67"/>
      <c r="C21" s="67"/>
      <c r="D21" s="67"/>
      <c r="E21" s="67"/>
      <c r="F21" s="67"/>
      <c r="G21" s="42"/>
      <c r="H21" s="41"/>
      <c r="I21" s="58"/>
      <c r="J21" s="42"/>
      <c r="K21" s="42"/>
      <c r="L21" s="74" t="str">
        <f t="shared" si="1"/>
        <v/>
      </c>
      <c r="M21" s="46">
        <f t="shared" si="2"/>
        <v>0</v>
      </c>
      <c r="N21" s="42">
        <f t="shared" si="0"/>
        <v>0</v>
      </c>
    </row>
    <row r="22" spans="1:14" ht="15" customHeight="1" x14ac:dyDescent="0.25">
      <c r="A22" s="46">
        <v>4</v>
      </c>
      <c r="B22" s="67"/>
      <c r="C22" s="67"/>
      <c r="D22" s="67"/>
      <c r="E22" s="67"/>
      <c r="F22" s="67"/>
      <c r="G22" s="68"/>
      <c r="H22" s="41"/>
      <c r="I22" s="58"/>
      <c r="J22" s="42"/>
      <c r="K22" s="42"/>
      <c r="L22" s="74" t="str">
        <f t="shared" si="1"/>
        <v/>
      </c>
      <c r="M22" s="46">
        <f t="shared" si="2"/>
        <v>0</v>
      </c>
      <c r="N22" s="42">
        <f t="shared" si="0"/>
        <v>0</v>
      </c>
    </row>
    <row r="23" spans="1:14" ht="15" customHeight="1" x14ac:dyDescent="0.25">
      <c r="A23" s="46">
        <v>5</v>
      </c>
      <c r="B23" s="67"/>
      <c r="C23" s="67"/>
      <c r="D23" s="67"/>
      <c r="E23" s="67"/>
      <c r="F23" s="67"/>
      <c r="G23" s="68"/>
      <c r="H23" s="41"/>
      <c r="I23" s="58"/>
      <c r="J23" s="42"/>
      <c r="K23" s="42"/>
      <c r="L23" s="74" t="str">
        <f t="shared" si="1"/>
        <v/>
      </c>
      <c r="M23" s="46">
        <f t="shared" si="2"/>
        <v>0</v>
      </c>
      <c r="N23" s="42">
        <f t="shared" si="0"/>
        <v>0</v>
      </c>
    </row>
    <row r="24" spans="1:14" ht="15" customHeight="1" x14ac:dyDescent="0.25">
      <c r="A24" s="46">
        <v>6</v>
      </c>
      <c r="B24" s="67"/>
      <c r="C24" s="67"/>
      <c r="D24" s="67"/>
      <c r="E24" s="67"/>
      <c r="F24" s="67"/>
      <c r="G24" s="68"/>
      <c r="H24" s="41"/>
      <c r="I24" s="58"/>
      <c r="J24" s="42"/>
      <c r="K24" s="42"/>
      <c r="L24" s="74" t="str">
        <f t="shared" si="1"/>
        <v/>
      </c>
      <c r="M24" s="46">
        <f t="shared" si="2"/>
        <v>0</v>
      </c>
      <c r="N24" s="42">
        <f t="shared" si="0"/>
        <v>0</v>
      </c>
    </row>
    <row r="25" spans="1:14" ht="15" customHeight="1" x14ac:dyDescent="0.25">
      <c r="A25" s="46">
        <v>7</v>
      </c>
      <c r="B25" s="67"/>
      <c r="C25" s="67"/>
      <c r="D25" s="67"/>
      <c r="E25" s="67"/>
      <c r="F25" s="67"/>
      <c r="G25" s="68"/>
      <c r="H25" s="41"/>
      <c r="I25" s="58"/>
      <c r="J25" s="42"/>
      <c r="K25" s="42"/>
      <c r="L25" s="74" t="str">
        <f t="shared" si="1"/>
        <v/>
      </c>
      <c r="M25" s="46">
        <f t="shared" si="2"/>
        <v>0</v>
      </c>
      <c r="N25" s="42">
        <f t="shared" si="0"/>
        <v>0</v>
      </c>
    </row>
    <row r="26" spans="1:14" ht="15" customHeight="1" x14ac:dyDescent="0.25">
      <c r="A26" s="46">
        <v>8</v>
      </c>
      <c r="B26" s="67"/>
      <c r="C26" s="67"/>
      <c r="D26" s="67"/>
      <c r="E26" s="67"/>
      <c r="F26" s="67"/>
      <c r="G26" s="68"/>
      <c r="H26" s="41"/>
      <c r="I26" s="58"/>
      <c r="J26" s="42"/>
      <c r="K26" s="42"/>
      <c r="L26" s="74" t="str">
        <f t="shared" si="1"/>
        <v/>
      </c>
      <c r="M26" s="46">
        <f t="shared" si="2"/>
        <v>0</v>
      </c>
      <c r="N26" s="42">
        <f t="shared" si="0"/>
        <v>0</v>
      </c>
    </row>
    <row r="27" spans="1:14" ht="15" customHeight="1" x14ac:dyDescent="0.25">
      <c r="A27" s="46">
        <v>9</v>
      </c>
      <c r="B27" s="67"/>
      <c r="C27" s="67"/>
      <c r="D27" s="67"/>
      <c r="E27" s="67"/>
      <c r="F27" s="67"/>
      <c r="G27" s="68"/>
      <c r="H27" s="41"/>
      <c r="I27" s="58"/>
      <c r="J27" s="42"/>
      <c r="K27" s="42"/>
      <c r="L27" s="74" t="str">
        <f t="shared" si="1"/>
        <v/>
      </c>
      <c r="M27" s="46">
        <f t="shared" si="2"/>
        <v>0</v>
      </c>
      <c r="N27" s="42">
        <f t="shared" si="0"/>
        <v>0</v>
      </c>
    </row>
    <row r="28" spans="1:14" ht="15" customHeight="1" x14ac:dyDescent="0.25">
      <c r="A28" s="46">
        <v>10</v>
      </c>
      <c r="B28" s="67"/>
      <c r="C28" s="67"/>
      <c r="D28" s="67"/>
      <c r="E28" s="67"/>
      <c r="F28" s="67"/>
      <c r="G28" s="68"/>
      <c r="H28" s="41"/>
      <c r="I28" s="58"/>
      <c r="J28" s="42"/>
      <c r="K28" s="42"/>
      <c r="L28" s="74" t="str">
        <f t="shared" si="1"/>
        <v/>
      </c>
      <c r="M28" s="46">
        <f t="shared" si="2"/>
        <v>0</v>
      </c>
      <c r="N28" s="42">
        <f t="shared" si="0"/>
        <v>0</v>
      </c>
    </row>
    <row r="29" spans="1:14" ht="15" hidden="1" customHeight="1" x14ac:dyDescent="0.25">
      <c r="A29" s="46">
        <v>16</v>
      </c>
      <c r="B29" s="67"/>
      <c r="C29" s="67"/>
      <c r="D29" s="67"/>
      <c r="E29" s="67"/>
      <c r="F29" s="67"/>
      <c r="G29" s="68"/>
      <c r="H29" s="41"/>
      <c r="I29" s="58"/>
      <c r="J29" s="42"/>
      <c r="K29" s="42"/>
      <c r="L29" s="74" t="str">
        <f t="shared" si="1"/>
        <v/>
      </c>
      <c r="M29" s="46">
        <f t="shared" si="2"/>
        <v>0</v>
      </c>
      <c r="N29" s="42">
        <f t="shared" si="0"/>
        <v>0</v>
      </c>
    </row>
    <row r="30" spans="1:14" ht="15" hidden="1" customHeight="1" x14ac:dyDescent="0.25">
      <c r="A30" s="46">
        <v>17</v>
      </c>
      <c r="B30" s="67"/>
      <c r="C30" s="67"/>
      <c r="D30" s="67"/>
      <c r="E30" s="67"/>
      <c r="F30" s="67"/>
      <c r="G30" s="68"/>
      <c r="H30" s="41"/>
      <c r="I30" s="58"/>
      <c r="J30" s="42"/>
      <c r="K30" s="42"/>
      <c r="L30" s="74" t="str">
        <f t="shared" si="1"/>
        <v/>
      </c>
      <c r="M30" s="46">
        <f t="shared" si="2"/>
        <v>0</v>
      </c>
      <c r="N30" s="42">
        <f t="shared" si="0"/>
        <v>0</v>
      </c>
    </row>
    <row r="31" spans="1:14" ht="15" hidden="1" customHeight="1" x14ac:dyDescent="0.25">
      <c r="A31" s="46">
        <v>18</v>
      </c>
      <c r="B31" s="67"/>
      <c r="C31" s="67"/>
      <c r="D31" s="67"/>
      <c r="E31" s="67"/>
      <c r="F31" s="67"/>
      <c r="G31" s="68"/>
      <c r="H31" s="41"/>
      <c r="I31" s="58"/>
      <c r="J31" s="42"/>
      <c r="K31" s="42"/>
      <c r="L31" s="74" t="str">
        <f t="shared" si="1"/>
        <v/>
      </c>
      <c r="M31" s="46">
        <f t="shared" si="2"/>
        <v>0</v>
      </c>
      <c r="N31" s="42">
        <f t="shared" si="0"/>
        <v>0</v>
      </c>
    </row>
    <row r="32" spans="1:14" ht="15" hidden="1" customHeight="1" x14ac:dyDescent="0.25">
      <c r="A32" s="46">
        <v>19</v>
      </c>
      <c r="B32" s="67"/>
      <c r="C32" s="67"/>
      <c r="D32" s="67"/>
      <c r="E32" s="67"/>
      <c r="F32" s="67"/>
      <c r="G32" s="68"/>
      <c r="H32" s="41"/>
      <c r="I32" s="58"/>
      <c r="J32" s="42"/>
      <c r="K32" s="42"/>
      <c r="L32" s="74" t="str">
        <f t="shared" si="1"/>
        <v/>
      </c>
      <c r="M32" s="46">
        <f t="shared" si="2"/>
        <v>0</v>
      </c>
      <c r="N32" s="42">
        <f t="shared" si="0"/>
        <v>0</v>
      </c>
    </row>
    <row r="33" spans="1:14" ht="15" hidden="1" customHeight="1" x14ac:dyDescent="0.25">
      <c r="A33" s="46">
        <v>20</v>
      </c>
      <c r="B33" s="67"/>
      <c r="C33" s="67"/>
      <c r="D33" s="67"/>
      <c r="E33" s="67"/>
      <c r="F33" s="67"/>
      <c r="G33" s="68"/>
      <c r="H33" s="41"/>
      <c r="I33" s="58"/>
      <c r="J33" s="42"/>
      <c r="K33" s="42"/>
      <c r="L33" s="74" t="str">
        <f t="shared" si="1"/>
        <v/>
      </c>
      <c r="M33" s="46">
        <f t="shared" si="2"/>
        <v>0</v>
      </c>
      <c r="N33" s="42">
        <f t="shared" si="0"/>
        <v>0</v>
      </c>
    </row>
    <row r="34" spans="1:14" ht="15" hidden="1" customHeight="1" x14ac:dyDescent="0.25">
      <c r="A34" s="46">
        <v>21</v>
      </c>
      <c r="B34" s="67"/>
      <c r="C34" s="67"/>
      <c r="D34" s="67"/>
      <c r="E34" s="67"/>
      <c r="F34" s="67"/>
      <c r="G34" s="68"/>
      <c r="H34" s="41"/>
      <c r="I34" s="58"/>
      <c r="J34" s="42"/>
      <c r="K34" s="42"/>
      <c r="L34" s="74" t="str">
        <f t="shared" si="1"/>
        <v/>
      </c>
      <c r="M34" s="46">
        <f t="shared" si="2"/>
        <v>0</v>
      </c>
      <c r="N34" s="42">
        <f t="shared" si="0"/>
        <v>0</v>
      </c>
    </row>
    <row r="35" spans="1:14" ht="15" hidden="1" customHeight="1" x14ac:dyDescent="0.25">
      <c r="A35" s="46">
        <v>22</v>
      </c>
      <c r="B35" s="67"/>
      <c r="C35" s="67"/>
      <c r="D35" s="67"/>
      <c r="E35" s="67"/>
      <c r="F35" s="67"/>
      <c r="G35" s="41"/>
      <c r="H35" s="41"/>
      <c r="I35" s="58"/>
      <c r="J35" s="42"/>
      <c r="K35" s="42"/>
      <c r="L35" s="74" t="str">
        <f t="shared" si="1"/>
        <v/>
      </c>
      <c r="M35" s="46">
        <f t="shared" si="2"/>
        <v>0</v>
      </c>
      <c r="N35" s="42">
        <f t="shared" si="0"/>
        <v>0</v>
      </c>
    </row>
    <row r="36" spans="1:14" ht="15" hidden="1" customHeight="1" x14ac:dyDescent="0.25">
      <c r="A36" s="46">
        <v>23</v>
      </c>
      <c r="B36" s="67"/>
      <c r="C36" s="67"/>
      <c r="D36" s="67"/>
      <c r="E36" s="67"/>
      <c r="F36" s="67"/>
      <c r="G36" s="41"/>
      <c r="H36" s="41"/>
      <c r="I36" s="58"/>
      <c r="J36" s="42"/>
      <c r="K36" s="42"/>
      <c r="L36" s="74" t="str">
        <f t="shared" si="1"/>
        <v/>
      </c>
      <c r="M36" s="46">
        <f t="shared" si="2"/>
        <v>0</v>
      </c>
      <c r="N36" s="42">
        <f t="shared" si="0"/>
        <v>0</v>
      </c>
    </row>
    <row r="37" spans="1:14" ht="15" hidden="1" customHeight="1" x14ac:dyDescent="0.25">
      <c r="A37" s="46">
        <v>24</v>
      </c>
      <c r="B37" s="67"/>
      <c r="C37" s="67"/>
      <c r="D37" s="67"/>
      <c r="E37" s="67"/>
      <c r="F37" s="67"/>
      <c r="G37" s="41"/>
      <c r="H37" s="41"/>
      <c r="I37" s="58"/>
      <c r="J37" s="42"/>
      <c r="K37" s="42"/>
      <c r="L37" s="74" t="str">
        <f t="shared" si="1"/>
        <v/>
      </c>
      <c r="M37" s="46">
        <f t="shared" si="2"/>
        <v>0</v>
      </c>
      <c r="N37" s="42">
        <f t="shared" si="0"/>
        <v>0</v>
      </c>
    </row>
    <row r="38" spans="1:14" ht="15" hidden="1" customHeight="1" x14ac:dyDescent="0.25">
      <c r="A38" s="46">
        <v>25</v>
      </c>
      <c r="B38" s="67"/>
      <c r="C38" s="67"/>
      <c r="D38" s="67"/>
      <c r="E38" s="67"/>
      <c r="F38" s="67"/>
      <c r="G38" s="41"/>
      <c r="H38" s="41"/>
      <c r="I38" s="58"/>
      <c r="J38" s="42"/>
      <c r="K38" s="42"/>
      <c r="L38" s="74" t="str">
        <f t="shared" si="1"/>
        <v/>
      </c>
      <c r="M38" s="46">
        <f t="shared" si="2"/>
        <v>0</v>
      </c>
      <c r="N38" s="42">
        <f t="shared" si="0"/>
        <v>0</v>
      </c>
    </row>
    <row r="39" spans="1:14" ht="15" hidden="1" customHeight="1" x14ac:dyDescent="0.25">
      <c r="A39" s="46">
        <v>26</v>
      </c>
      <c r="B39" s="67"/>
      <c r="C39" s="67"/>
      <c r="D39" s="67"/>
      <c r="E39" s="67"/>
      <c r="F39" s="67"/>
      <c r="G39" s="41"/>
      <c r="H39" s="41"/>
      <c r="I39" s="58"/>
      <c r="J39" s="42"/>
      <c r="K39" s="42"/>
      <c r="L39" s="74" t="str">
        <f t="shared" si="1"/>
        <v/>
      </c>
      <c r="M39" s="46">
        <f t="shared" si="2"/>
        <v>0</v>
      </c>
      <c r="N39" s="42">
        <f t="shared" si="0"/>
        <v>0</v>
      </c>
    </row>
    <row r="40" spans="1:14" ht="15" hidden="1" customHeight="1" x14ac:dyDescent="0.25">
      <c r="A40" s="46">
        <v>27</v>
      </c>
      <c r="B40" s="67"/>
      <c r="C40" s="67"/>
      <c r="D40" s="67"/>
      <c r="E40" s="67"/>
      <c r="F40" s="67"/>
      <c r="G40" s="41"/>
      <c r="H40" s="41"/>
      <c r="I40" s="58"/>
      <c r="J40" s="42"/>
      <c r="K40" s="42"/>
      <c r="L40" s="74" t="str">
        <f t="shared" si="1"/>
        <v/>
      </c>
      <c r="M40" s="46">
        <f t="shared" si="2"/>
        <v>0</v>
      </c>
      <c r="N40" s="42">
        <f t="shared" si="0"/>
        <v>0</v>
      </c>
    </row>
    <row r="41" spans="1:14" ht="15" hidden="1" customHeight="1" x14ac:dyDescent="0.25">
      <c r="A41" s="46">
        <v>28</v>
      </c>
      <c r="B41" s="67"/>
      <c r="C41" s="67"/>
      <c r="D41" s="67"/>
      <c r="E41" s="67"/>
      <c r="F41" s="67"/>
      <c r="G41" s="41"/>
      <c r="H41" s="41"/>
      <c r="I41" s="58"/>
      <c r="J41" s="42"/>
      <c r="K41" s="42"/>
      <c r="L41" s="74" t="str">
        <f t="shared" si="1"/>
        <v/>
      </c>
      <c r="M41" s="46">
        <f t="shared" si="2"/>
        <v>0</v>
      </c>
      <c r="N41" s="42">
        <f t="shared" si="0"/>
        <v>0</v>
      </c>
    </row>
    <row r="42" spans="1:14" ht="15" hidden="1" customHeight="1" x14ac:dyDescent="0.25">
      <c r="A42" s="46">
        <v>29</v>
      </c>
      <c r="B42" s="67"/>
      <c r="C42" s="67"/>
      <c r="D42" s="67"/>
      <c r="E42" s="67"/>
      <c r="F42" s="67"/>
      <c r="G42" s="41"/>
      <c r="H42" s="41"/>
      <c r="I42" s="58"/>
      <c r="J42" s="42"/>
      <c r="K42" s="42"/>
      <c r="L42" s="74" t="str">
        <f t="shared" si="1"/>
        <v/>
      </c>
      <c r="M42" s="46">
        <f t="shared" si="2"/>
        <v>0</v>
      </c>
      <c r="N42" s="42">
        <f t="shared" si="0"/>
        <v>0</v>
      </c>
    </row>
    <row r="43" spans="1:14" ht="15" hidden="1" customHeight="1" x14ac:dyDescent="0.25">
      <c r="A43" s="46">
        <v>30</v>
      </c>
      <c r="B43" s="67"/>
      <c r="C43" s="67"/>
      <c r="D43" s="67"/>
      <c r="E43" s="67"/>
      <c r="F43" s="67"/>
      <c r="G43" s="41"/>
      <c r="H43" s="41"/>
      <c r="I43" s="58"/>
      <c r="J43" s="42"/>
      <c r="K43" s="42"/>
      <c r="L43" s="74" t="str">
        <f t="shared" si="1"/>
        <v/>
      </c>
      <c r="M43" s="46">
        <f t="shared" si="2"/>
        <v>0</v>
      </c>
      <c r="N43" s="42">
        <f t="shared" si="0"/>
        <v>0</v>
      </c>
    </row>
    <row r="44" spans="1:14" ht="32.25" customHeight="1" x14ac:dyDescent="0.25">
      <c r="D44" s="72">
        <f>SUM(D19:D43)</f>
        <v>0</v>
      </c>
      <c r="E44" s="15"/>
      <c r="I44" s="198" t="s">
        <v>98</v>
      </c>
      <c r="J44" s="198"/>
      <c r="K44" s="198"/>
      <c r="L44" s="198"/>
      <c r="M44" s="73">
        <f>SUM(M19:M43)</f>
        <v>0</v>
      </c>
      <c r="N44" s="72">
        <f>SUM(N19:N43)</f>
        <v>0</v>
      </c>
    </row>
    <row r="45" spans="1:14" ht="15.75" customHeight="1" x14ac:dyDescent="0.25">
      <c r="I45" s="198"/>
      <c r="J45" s="198"/>
      <c r="K45" s="198"/>
      <c r="L45" s="198"/>
    </row>
    <row r="46" spans="1:14" ht="15.75" customHeight="1" x14ac:dyDescent="0.25">
      <c r="A46" s="194" t="s">
        <v>8</v>
      </c>
      <c r="B46" s="194"/>
      <c r="C46" s="194"/>
      <c r="D46" s="194"/>
      <c r="E46" s="194"/>
      <c r="F46" s="31"/>
    </row>
    <row r="47" spans="1:14" ht="38.25" customHeight="1" x14ac:dyDescent="0.25">
      <c r="A47" s="89" t="s">
        <v>9</v>
      </c>
      <c r="B47" s="89" t="s">
        <v>10</v>
      </c>
      <c r="C47" s="89" t="s">
        <v>11</v>
      </c>
      <c r="D47" s="89" t="s">
        <v>12</v>
      </c>
      <c r="E47" s="89" t="s">
        <v>13</v>
      </c>
      <c r="G47" s="29"/>
    </row>
    <row r="48" spans="1:14" ht="15" customHeight="1" x14ac:dyDescent="0.25">
      <c r="A48" s="22" t="s">
        <v>14</v>
      </c>
      <c r="B48" s="22" t="s">
        <v>15</v>
      </c>
      <c r="C48" s="22" t="s">
        <v>16</v>
      </c>
      <c r="D48" s="22" t="s">
        <v>17</v>
      </c>
      <c r="E48" s="23" t="s">
        <v>18</v>
      </c>
      <c r="G48" s="29"/>
    </row>
    <row r="49" spans="1:8" ht="15" customHeight="1" x14ac:dyDescent="0.25">
      <c r="A49" s="24">
        <v>10</v>
      </c>
      <c r="B49" s="24">
        <f>M44</f>
        <v>0</v>
      </c>
      <c r="C49" s="37">
        <f>D44</f>
        <v>0</v>
      </c>
      <c r="D49" s="37">
        <f>N44</f>
        <v>0</v>
      </c>
      <c r="E49" s="37" t="str">
        <f>IF(B49=0,"",(D49/B49))</f>
        <v/>
      </c>
      <c r="G49" s="29"/>
    </row>
    <row r="50" spans="1:8" ht="15" customHeight="1" x14ac:dyDescent="0.25">
      <c r="A50" s="21"/>
      <c r="B50" s="21"/>
      <c r="C50" s="21"/>
      <c r="D50" s="21"/>
      <c r="E50" s="21"/>
      <c r="G50" s="29"/>
    </row>
    <row r="51" spans="1:8" ht="15.75" customHeight="1" x14ac:dyDescent="0.25">
      <c r="A51" s="195" t="s">
        <v>35</v>
      </c>
      <c r="B51" s="196"/>
      <c r="C51" s="196"/>
      <c r="D51" s="196"/>
      <c r="E51" s="197"/>
      <c r="F51" s="31"/>
      <c r="H51" s="29"/>
    </row>
    <row r="52" spans="1:8" ht="15.75" customHeight="1" x14ac:dyDescent="0.25">
      <c r="A52" s="188" t="s">
        <v>85</v>
      </c>
      <c r="B52" s="189"/>
      <c r="C52" s="189"/>
      <c r="D52" s="189"/>
      <c r="E52" s="190"/>
      <c r="F52" s="33"/>
      <c r="H52" s="29"/>
    </row>
    <row r="53" spans="1:8" ht="15.75" customHeight="1" x14ac:dyDescent="0.25">
      <c r="A53" s="188"/>
      <c r="B53" s="189"/>
      <c r="C53" s="189"/>
      <c r="D53" s="189"/>
      <c r="E53" s="190"/>
      <c r="F53" s="33"/>
      <c r="H53" s="29"/>
    </row>
    <row r="54" spans="1:8" ht="15.75" customHeight="1" x14ac:dyDescent="0.25">
      <c r="A54" s="191"/>
      <c r="B54" s="192"/>
      <c r="C54" s="192"/>
      <c r="D54" s="192"/>
      <c r="E54" s="193"/>
      <c r="F54" s="32"/>
      <c r="H54" s="29"/>
    </row>
  </sheetData>
  <mergeCells count="20">
    <mergeCell ref="D8:E8"/>
    <mergeCell ref="A1:G1"/>
    <mergeCell ref="A4:C4"/>
    <mergeCell ref="D4:G4"/>
    <mergeCell ref="A6:G6"/>
    <mergeCell ref="D7:E7"/>
    <mergeCell ref="L17:L18"/>
    <mergeCell ref="I44:L45"/>
    <mergeCell ref="A46:E46"/>
    <mergeCell ref="A9:G9"/>
    <mergeCell ref="B10:C10"/>
    <mergeCell ref="F10:G10"/>
    <mergeCell ref="B11:C11"/>
    <mergeCell ref="F11:G11"/>
    <mergeCell ref="A12:G12"/>
    <mergeCell ref="A51:E51"/>
    <mergeCell ref="A52:E54"/>
    <mergeCell ref="A13:G13"/>
    <mergeCell ref="A16:K16"/>
    <mergeCell ref="A17:K17"/>
  </mergeCells>
  <dataValidations count="1">
    <dataValidation type="list" showErrorMessage="1" sqref="H19:H43" xr:uid="{00000000-0002-0000-0300-000000000000}">
      <formula1>"dépense non professionnelle ,OK"</formula1>
    </dataValidation>
  </dataValidations>
  <printOptions horizontalCentered="1"/>
  <pageMargins left="0.11811023622047245" right="0" top="0.47244094488188981" bottom="0.47244094488188981" header="0.15748031496062992" footer="0.15748031496062992"/>
  <pageSetup paperSize="8" scale="64" fitToHeight="0" pageOrder="overThenDown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Feuil2!$H$11:$H$12</xm:f>
          </x14:formula1>
          <xm:sqref>I19:I43</xm:sqref>
        </x14:dataValidation>
        <x14:dataValidation type="list" showErrorMessage="1" xr:uid="{00000000-0002-0000-0300-000002000000}">
          <x14:formula1>
            <xm:f>Feuil2!$H$20:$H$22</xm:f>
          </x14:formula1>
          <xm:sqref>G19:G43</xm:sqref>
        </x14:dataValidation>
        <x14:dataValidation type="list" allowBlank="1" showInputMessage="1" showErrorMessage="1" xr:uid="{00000000-0002-0000-0300-000003000000}">
          <x14:formula1>
            <xm:f>Feuil2!$H$15:$H$16</xm:f>
          </x14:formula1>
          <xm:sqref>J19:J43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"/>
  <sheetViews>
    <sheetView showGridLines="0" zoomScaleNormal="100" workbookViewId="0">
      <selection activeCell="I8" sqref="I8"/>
    </sheetView>
  </sheetViews>
  <sheetFormatPr baseColWidth="10" defaultRowHeight="15" customHeight="1" x14ac:dyDescent="0.25"/>
  <cols>
    <col min="1" max="1" width="15.5703125" customWidth="1"/>
    <col min="2" max="2" width="45.140625" customWidth="1"/>
    <col min="3" max="4" width="20.7109375" customWidth="1"/>
    <col min="5" max="1018" width="11.5703125" customWidth="1"/>
  </cols>
  <sheetData>
    <row r="1" spans="1:5" s="25" customFormat="1" ht="18" customHeight="1" x14ac:dyDescent="0.25">
      <c r="A1" s="201" t="s">
        <v>95</v>
      </c>
      <c r="B1" s="201"/>
      <c r="C1" s="201"/>
      <c r="D1" s="201"/>
      <c r="E1" s="201"/>
    </row>
    <row r="2" spans="1:5" ht="18.75" customHeight="1" x14ac:dyDescent="0.25">
      <c r="A2" s="201"/>
      <c r="B2" s="201"/>
      <c r="C2" s="201"/>
      <c r="D2" s="201"/>
      <c r="E2" s="201"/>
    </row>
    <row r="3" spans="1:5" ht="15.75" customHeight="1" x14ac:dyDescent="0.25">
      <c r="A3" s="11"/>
      <c r="B3" s="11"/>
      <c r="C3" s="11"/>
    </row>
    <row r="4" spans="1:5" ht="36.6" customHeight="1" thickBot="1" x14ac:dyDescent="0.3">
      <c r="A4" s="113" t="s">
        <v>126</v>
      </c>
      <c r="B4" s="113" t="s">
        <v>125</v>
      </c>
      <c r="C4" s="113" t="s">
        <v>19</v>
      </c>
      <c r="D4" s="113" t="s">
        <v>20</v>
      </c>
      <c r="E4" s="113" t="s">
        <v>70</v>
      </c>
    </row>
    <row r="5" spans="1:5" s="25" customFormat="1" ht="79.5" customHeight="1" x14ac:dyDescent="0.25">
      <c r="A5" s="114" t="s">
        <v>6</v>
      </c>
      <c r="B5" s="115" t="s">
        <v>96</v>
      </c>
      <c r="C5" s="116">
        <f>'Q1'!A28</f>
        <v>0</v>
      </c>
      <c r="D5" s="117">
        <f>'Q1'!B28</f>
        <v>0</v>
      </c>
      <c r="E5" s="118" t="e">
        <f>D5/C5</f>
        <v>#DIV/0!</v>
      </c>
    </row>
    <row r="6" spans="1:5" s="25" customFormat="1" ht="79.5" customHeight="1" x14ac:dyDescent="0.25">
      <c r="A6" s="119" t="s">
        <v>7</v>
      </c>
      <c r="B6" s="112" t="s">
        <v>120</v>
      </c>
      <c r="C6" s="45">
        <f>'Q2'!A54</f>
        <v>30</v>
      </c>
      <c r="D6" s="44">
        <f>'Q2'!B54</f>
        <v>0</v>
      </c>
      <c r="E6" s="120">
        <f t="shared" ref="E6" si="0">D6/C6</f>
        <v>0</v>
      </c>
    </row>
    <row r="7" spans="1:5" s="25" customFormat="1" ht="79.5" customHeight="1" x14ac:dyDescent="0.25">
      <c r="A7" s="119" t="s">
        <v>99</v>
      </c>
      <c r="B7" s="112" t="s">
        <v>124</v>
      </c>
      <c r="C7" s="45">
        <f>'Q3'!A30</f>
        <v>0</v>
      </c>
      <c r="D7" s="44">
        <f>'Q1'!B30</f>
        <v>0</v>
      </c>
      <c r="E7" s="120" t="e">
        <f>D7/C7</f>
        <v>#DIV/0!</v>
      </c>
    </row>
    <row r="8" spans="1:5" s="25" customFormat="1" ht="79.5" customHeight="1" thickBot="1" x14ac:dyDescent="0.3">
      <c r="A8" s="121" t="s">
        <v>100</v>
      </c>
      <c r="B8" s="122" t="s">
        <v>132</v>
      </c>
      <c r="C8" s="123">
        <v>10</v>
      </c>
      <c r="D8" s="124">
        <f>'Q2'!B56</f>
        <v>0</v>
      </c>
      <c r="E8" s="125">
        <f t="shared" ref="E8" si="1">D8/C8</f>
        <v>0</v>
      </c>
    </row>
  </sheetData>
  <mergeCells count="1">
    <mergeCell ref="A1:E2"/>
  </mergeCells>
  <printOptions horizontalCentered="1"/>
  <pageMargins left="0.51181102362204722" right="0.51181102362204722" top="1.0236220472440944" bottom="1.0236220472440944" header="0.74803149606299213" footer="0.74803149606299213"/>
  <pageSetup paperSize="9" scale="81" fitToHeight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0:O22"/>
  <sheetViews>
    <sheetView topLeftCell="A7" workbookViewId="0">
      <selection activeCell="D24" sqref="D24"/>
    </sheetView>
  </sheetViews>
  <sheetFormatPr baseColWidth="10" defaultRowHeight="15" x14ac:dyDescent="0.25"/>
  <cols>
    <col min="4" max="4" width="28" bestFit="1" customWidth="1"/>
  </cols>
  <sheetData>
    <row r="10" spans="4:15" x14ac:dyDescent="0.25">
      <c r="H10" t="s">
        <v>59</v>
      </c>
      <c r="O10" t="s">
        <v>106</v>
      </c>
    </row>
    <row r="11" spans="4:15" x14ac:dyDescent="0.25">
      <c r="D11" t="s">
        <v>37</v>
      </c>
      <c r="H11" t="s">
        <v>43</v>
      </c>
      <c r="O11" t="s">
        <v>105</v>
      </c>
    </row>
    <row r="12" spans="4:15" x14ac:dyDescent="0.25">
      <c r="D12" t="s">
        <v>38</v>
      </c>
      <c r="H12" t="s">
        <v>64</v>
      </c>
    </row>
    <row r="13" spans="4:15" x14ac:dyDescent="0.25">
      <c r="D13" t="s">
        <v>39</v>
      </c>
      <c r="H13" s="25"/>
    </row>
    <row r="14" spans="4:15" x14ac:dyDescent="0.25">
      <c r="D14" t="s">
        <v>40</v>
      </c>
    </row>
    <row r="15" spans="4:15" x14ac:dyDescent="0.25">
      <c r="D15" t="s">
        <v>41</v>
      </c>
      <c r="H15" t="s">
        <v>43</v>
      </c>
    </row>
    <row r="16" spans="4:15" s="25" customFormat="1" x14ac:dyDescent="0.25">
      <c r="D16" s="25" t="s">
        <v>44</v>
      </c>
      <c r="H16" s="25" t="s">
        <v>64</v>
      </c>
    </row>
    <row r="17" spans="4:8" x14ac:dyDescent="0.25">
      <c r="D17" t="s">
        <v>42</v>
      </c>
    </row>
    <row r="18" spans="4:8" x14ac:dyDescent="0.25">
      <c r="D18" t="s">
        <v>43</v>
      </c>
    </row>
    <row r="19" spans="4:8" x14ac:dyDescent="0.25">
      <c r="H19" s="25"/>
    </row>
    <row r="20" spans="4:8" x14ac:dyDescent="0.25">
      <c r="H20" s="25" t="s">
        <v>68</v>
      </c>
    </row>
    <row r="21" spans="4:8" x14ac:dyDescent="0.25">
      <c r="H21" s="25" t="s">
        <v>67</v>
      </c>
    </row>
    <row r="22" spans="4:8" x14ac:dyDescent="0.25">
      <c r="H22" s="25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847779-8A8A-4367-8B5A-2A6A8108F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8538C-A99E-4773-AB51-A0871F382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DFA98C-0F9D-414B-A104-87CB1A48A46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Q1</vt:lpstr>
      <vt:lpstr>Q2</vt:lpstr>
      <vt:lpstr>Q3</vt:lpstr>
      <vt:lpstr>Q4</vt:lpstr>
      <vt:lpstr>synthèse</vt:lpstr>
      <vt:lpstr>Feuil2</vt:lpstr>
      <vt:lpstr>'Q2'!Zone_d_impression</vt:lpstr>
      <vt:lpstr>'Q4'!Zone_d_impression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NSUNGU Tania</dc:creator>
  <cp:lastModifiedBy>Perrette Catherine</cp:lastModifiedBy>
  <cp:revision>20</cp:revision>
  <cp:lastPrinted>2023-10-23T12:35:49Z</cp:lastPrinted>
  <dcterms:created xsi:type="dcterms:W3CDTF">2020-05-14T16:01:02Z</dcterms:created>
  <dcterms:modified xsi:type="dcterms:W3CDTF">2024-02-01T10:07:59Z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